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ダウンロード\business condition\"/>
    </mc:Choice>
  </mc:AlternateContent>
  <workbookProtection workbookPassword="B501" lockStructure="1"/>
  <bookViews>
    <workbookView xWindow="0" yWindow="0" windowWidth="20490" windowHeight="777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W10" i="4" s="1"/>
  <c r="O6" i="5"/>
  <c r="N6" i="5"/>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B10" i="4"/>
  <c r="BB8" i="4"/>
  <c r="AT8" i="4"/>
  <c r="AL8" i="4"/>
  <c r="I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<sst xmlns="http://schemas.openxmlformats.org/spreadsheetml/2006/main" count="225" uniqueCount="110">
  <si>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</si>
  <si>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</si>
  <si>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</si>
  <si>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</si>
  <si>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</si>
  <si>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</si>
  <si>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</si>
  <si>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</si>
  <si>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</si>
  <si>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</si>
  <si>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</si>
  <si>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</si>
  <si>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</si>
  <si>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</si>
  <si>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</si>
  <si>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</si>
  <si>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</si>
  <si>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</si>
  <si>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</si>
  <si>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</si>
  <si>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</si>
  <si>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</si>
  <si>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</si>
  <si>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</si>
  <si>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</si>
  <si>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</si>
  <si>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</si>
  <si>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</si>
  <si>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</si>
  <si>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</si>
  <si>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</si>
  <si>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</si>
  <si>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</si>
  <si>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</si>
  <si>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</si>
  <si>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</si>
  <si>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</si>
  <si>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</si>
  <si>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</si>
  <si>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</si>
  <si>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</si>
  <si>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</si>
  <si>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</si>
  <si>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</si>
  <si>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</si>
  <si>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</si>
  <si>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</si>
  <si>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</si>
  <si>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</si>
  <si>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</si>
  <si>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</si>
  <si>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</si>
  <si>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</si>
  <si>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</si>
  <si>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</si>
  <si>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</si>
  <si>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</si>
  <si>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</si>
  <si>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</si>
  <si>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</si>
  <si>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</si>
  <si>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</si>
  <si>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</si>
  <si>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</si>
  <si>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</si>
  <si>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</si>
  <si>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</si>
  <si>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</si>
  <si>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</si>
  <si>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</si>
  <si>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</si>
  <si>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</si>
  <si>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</si>
  <si>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</si>
  <si>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</si>
  <si>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</si>
  <si>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</si>
  <si>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</si>
  <si>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</si>
  <si>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</si>
  <si>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</si>
  <si>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</si>
  <si>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</si>
  <si>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</si>
  <si>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</si>
  <si>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</si>
  <si>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</si>
  <si>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</si>
  <si>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</si>
  <si>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</si>
  <si>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</si>
  <si>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</si>
  <si>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</si>
  <si>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</si>
  <si>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</si>
  <si>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</si>
  <si>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池田市</t>
  </si>
  <si>
    <t>法適用</t>
  </si>
  <si>
    <t>下水道事業</t>
  </si>
  <si>
    <t>特定環境保全公共下水道</t>
  </si>
  <si>
    <t>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</si>
  <si>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</si>
  <si>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</si>
  <si>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</si>
  <si>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</si>
  <si>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</si>
  <si>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</si>
  <si>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経常収支率は100％を超えている状態が続いており、経費回収率も類似団体平均値を大きく上回っている。また、</t>
    </r>
    <r>
      <rPr>
        <sz val="11"/>
        <rFont val="ＭＳ ゴシック"/>
        <family val="3"/>
        <charset val="128"/>
      </rPr>
      <t>流域下水道で汚水処理を行っていることにより、</t>
    </r>
    <r>
      <rPr>
        <sz val="11"/>
        <color theme="1"/>
        <rFont val="ＭＳ ゴシック"/>
        <family val="3"/>
        <charset val="128"/>
      </rPr>
      <t>汚水処理原価は類似団体平均を大きく下回っていることから、</t>
    </r>
    <r>
      <rPr>
        <sz val="11"/>
        <rFont val="ＭＳ ゴシック"/>
        <family val="3"/>
        <charset val="128"/>
      </rPr>
      <t>投資の効率化が十分に図られていると言える。</t>
    </r>
    <r>
      <rPr>
        <sz val="11"/>
        <color theme="1"/>
        <rFont val="ＭＳ ゴシック"/>
        <family val="3"/>
        <charset val="128"/>
      </rPr>
      <t xml:space="preserve">
　平成26年度で未整備地区が解消され、下水道整備率100％を達成した。
</t>
    </r>
    <rPh sb="53" eb="55">
      <t>リュウイキ</t>
    </rPh>
    <rPh sb="55" eb="57">
      <t>ゲスイ</t>
    </rPh>
    <rPh sb="57" eb="58">
      <t>ドウ</t>
    </rPh>
    <rPh sb="59" eb="61">
      <t>オスイ</t>
    </rPh>
    <rPh sb="61" eb="63">
      <t>ショリ</t>
    </rPh>
    <rPh sb="64" eb="65">
      <t>オコナ</t>
    </rPh>
    <rPh sb="89" eb="90">
      <t>オオ</t>
    </rPh>
    <rPh sb="92" eb="93">
      <t>シタ</t>
    </rPh>
    <rPh sb="127" eb="129">
      <t>ヘイセイ</t>
    </rPh>
    <rPh sb="131" eb="133">
      <t>ネンド</t>
    </rPh>
    <rPh sb="134" eb="137">
      <t>ミセイビ</t>
    </rPh>
    <rPh sb="137" eb="139">
      <t>チク</t>
    </rPh>
    <rPh sb="140" eb="142">
      <t>カイショウ</t>
    </rPh>
    <rPh sb="145" eb="147">
      <t>ゲスイ</t>
    </rPh>
    <rPh sb="147" eb="148">
      <t>ドウ</t>
    </rPh>
    <rPh sb="148" eb="150">
      <t>セイビ</t>
    </rPh>
    <rPh sb="150" eb="151">
      <t>リツ</t>
    </rPh>
    <rPh sb="156" eb="158">
      <t>タッセイ</t>
    </rPh>
    <phoneticPr fontId="4"/>
  </si>
  <si>
    <t>　①有形固定資産原価償却率について、H26年度に大きく増加している要因は、みなし償却制度の廃止によるものであり、H26年度の有形固定資産減価償却率は類似団体と同程度である。
②管渠老朽化率は0%で、③管渠改善率も0%であり、供用開始年度がS54年度であるため、法定耐用年数を経過した管渠は存在していない。</t>
    <phoneticPr fontId="4"/>
  </si>
  <si>
    <r>
      <t>　収益性については、①経常収支率は100%を超えている状態が続き、⑤経費回収率も類似団体平均値を大きく上回っている。また、</t>
    </r>
    <r>
      <rPr>
        <sz val="11"/>
        <rFont val="ＭＳ ゴシック"/>
        <family val="3"/>
        <charset val="128"/>
      </rPr>
      <t>汚水処理原価は類似団体平均を大きく下回っている。④企業債残高対事業規模比率は、H22～H26年度を通して、類似団体を大きく下回っている。</t>
    </r>
    <r>
      <rPr>
        <sz val="11"/>
        <color theme="1"/>
        <rFont val="ＭＳ ゴシック"/>
        <family val="3"/>
        <charset val="128"/>
      </rPr>
      <t xml:space="preserve">
　財政状態については、③流動比率は、100%を超えていることから1年以内に支払うべき債務に対して支払うことが出来る現金等を十分に保有している状況であると言える。H26年度に流動比率が大きく下がっているのは、会計制度変更により、企業債を負債の部に計上したことによるもの</t>
    </r>
    <r>
      <rPr>
        <sz val="11"/>
        <rFont val="ＭＳ ゴシック"/>
        <family val="3"/>
        <charset val="128"/>
      </rPr>
      <t>である。</t>
    </r>
    <r>
      <rPr>
        <sz val="11"/>
        <color theme="1"/>
        <rFont val="ＭＳ ゴシック"/>
        <family val="3"/>
        <charset val="128"/>
      </rPr>
      <t xml:space="preserve">また、⑧水洗化率は、96.58%であり、概ね100%を達成している。
　このように類似団体と比較して、概ね数値が良好なのは、流域下水道の処理費用が安価なこと、H26年1月に下水道使用料の改定（平均改定率20.5%）を行ったことが要因と考えられる。
</t>
    </r>
    <r>
      <rPr>
        <sz val="11"/>
        <rFont val="ＭＳ ゴシック"/>
        <family val="3"/>
        <charset val="128"/>
      </rPr>
      <t>※施設利用率に数値が記載されていない理由は、単体で終末処理場を保有せず、すべての処理を流域下水道で行っているためである。</t>
    </r>
    <r>
      <rPr>
        <b/>
        <sz val="11"/>
        <color rgb="FFFF0000"/>
        <rFont val="ＭＳ ゴシック"/>
        <family val="3"/>
        <charset val="128"/>
      </rPr>
      <t xml:space="preserve">
</t>
    </r>
    <rPh sb="1" eb="4">
      <t>シュウエキセイ</t>
    </rPh>
    <rPh sb="51" eb="53">
      <t>ウワマワ</t>
    </rPh>
    <rPh sb="274" eb="275">
      <t>カ</t>
    </rPh>
    <rPh sb="310" eb="312">
      <t>ルイジ</t>
    </rPh>
    <rPh sb="312" eb="314">
      <t>ダンタイ</t>
    </rPh>
    <rPh sb="315" eb="317">
      <t>ヒカク</t>
    </rPh>
    <rPh sb="320" eb="321">
      <t>オオム</t>
    </rPh>
    <rPh sb="322" eb="324">
      <t>スウチ</t>
    </rPh>
    <rPh sb="325" eb="327">
      <t>リョウコウ</t>
    </rPh>
    <rPh sb="331" eb="333">
      <t>リュウイキ</t>
    </rPh>
    <rPh sb="333" eb="336">
      <t>ゲスイドウ</t>
    </rPh>
    <rPh sb="337" eb="339">
      <t>ショリ</t>
    </rPh>
    <rPh sb="339" eb="341">
      <t>ヒヨウ</t>
    </rPh>
    <rPh sb="342" eb="344">
      <t>アンカ</t>
    </rPh>
    <rPh sb="355" eb="357">
      <t>ゲスイ</t>
    </rPh>
    <rPh sb="357" eb="358">
      <t>ドウ</t>
    </rPh>
    <rPh sb="358" eb="360">
      <t>シヨウ</t>
    </rPh>
    <rPh sb="360" eb="361">
      <t>リョウ</t>
    </rPh>
    <rPh sb="383" eb="385">
      <t>ヨウイン</t>
    </rPh>
    <rPh sb="386" eb="387">
      <t>カンガ</t>
    </rPh>
    <rPh sb="401" eb="403">
      <t>スウチ</t>
    </rPh>
    <rPh sb="404" eb="406">
      <t>キサイ</t>
    </rPh>
    <rPh sb="412" eb="414">
      <t>リユウ</t>
    </rPh>
    <rPh sb="416" eb="418">
      <t>タンタイ</t>
    </rPh>
    <rPh sb="419" eb="421">
      <t>シュウマツ</t>
    </rPh>
    <rPh sb="421" eb="423">
      <t>ショリ</t>
    </rPh>
    <rPh sb="423" eb="424">
      <t>ジョウ</t>
    </rPh>
    <rPh sb="425" eb="427">
      <t>ホユウ</t>
    </rPh>
    <rPh sb="434" eb="436">
      <t>ショリ</t>
    </rPh>
    <rPh sb="437" eb="439">
      <t>リュウイキ</t>
    </rPh>
    <rPh sb="439" eb="441">
      <t>ゲスイ</t>
    </rPh>
    <rPh sb="441" eb="442">
      <t>ドウ</t>
    </rPh>
    <rPh sb="443" eb="44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</si>
</sst>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35500288"/>
        <c:axId val="-133549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formatCode="#,##0.00;&quot;△&quot;#,##0.00;&quot;-&quot;">
                  <c:v>0.03</c:v>
                </c:pt>
                <c:pt idx="3" formatCode="#,##0.00;&quot;△&quot;#,##0.00;&quot;-&quot;">
                  <c:v>0.05</c:v>
                </c:pt>
                <c:pt idx="4" formatCode="#,##0.00;&quot;△&quot;#,##0.00;&quot;-&quot;">
                  <c:v>7.0000000000000007E-2</c:v>
                </c:pt>
              </c:numCache>
            </c:numRef>
          </c:val>
          <c:smooth val="0"/>
        </c:ser>
        <c:dLbls>
          <c:showLegendKey val="0"/>
          <c:showVal val="0"/>
          <c:showCatName val="0"/>
          <c:showSerName val="0"/>
          <c:showPercent val="0"/>
          <c:showBubbleSize val="0"/>
        </c:dLbls>
        <c:marker val="1"/>
        <c:smooth val="0"/>
        <c:axId val="-1335500288"/>
        <c:axId val="-1335493760"/>
      </c:lineChart>
      <c:dateAx>
        <c:axId val="-1335500288"/>
        <c:scaling>
          <c:orientation val="minMax"/>
        </c:scaling>
        <c:delete val="1"/>
        <c:axPos val="b"/>
        <c:numFmt formatCode="ge" sourceLinked="1"/>
        <c:majorTickMark val="none"/>
        <c:minorTickMark val="none"/>
        <c:tickLblPos val="none"/>
        <c:crossAx val="-1335493760"/>
        <c:crosses val="autoZero"/>
        <c:auto val="1"/>
        <c:lblOffset val="100"/>
        <c:baseTimeUnit val="years"/>
      </c:dateAx>
      <c:valAx>
        <c:axId val="-133549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550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01568080"/>
        <c:axId val="-120156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20.66</c:v>
                </c:pt>
                <c:pt idx="1">
                  <c:v>39.950000000000003</c:v>
                </c:pt>
                <c:pt idx="2">
                  <c:v>36.83</c:v>
                </c:pt>
                <c:pt idx="3">
                  <c:v>35.32</c:v>
                </c:pt>
                <c:pt idx="4">
                  <c:v>38.409999999999997</c:v>
                </c:pt>
              </c:numCache>
            </c:numRef>
          </c:val>
          <c:smooth val="0"/>
        </c:ser>
        <c:dLbls>
          <c:showLegendKey val="0"/>
          <c:showVal val="0"/>
          <c:showCatName val="0"/>
          <c:showSerName val="0"/>
          <c:showPercent val="0"/>
          <c:showBubbleSize val="0"/>
        </c:dLbls>
        <c:marker val="1"/>
        <c:smooth val="0"/>
        <c:axId val="-1201568080"/>
        <c:axId val="-1201567536"/>
      </c:lineChart>
      <c:dateAx>
        <c:axId val="-1201568080"/>
        <c:scaling>
          <c:orientation val="minMax"/>
        </c:scaling>
        <c:delete val="1"/>
        <c:axPos val="b"/>
        <c:numFmt formatCode="ge" sourceLinked="1"/>
        <c:majorTickMark val="none"/>
        <c:minorTickMark val="none"/>
        <c:tickLblPos val="none"/>
        <c:crossAx val="-1201567536"/>
        <c:crosses val="autoZero"/>
        <c:auto val="1"/>
        <c:lblOffset val="100"/>
        <c:baseTimeUnit val="years"/>
      </c:dateAx>
      <c:valAx>
        <c:axId val="-120156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56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98.23</c:v>
                </c:pt>
                <c:pt idx="1">
                  <c:v>98.11</c:v>
                </c:pt>
                <c:pt idx="2">
                  <c:v>98.36</c:v>
                </c:pt>
                <c:pt idx="3">
                  <c:v>98.33</c:v>
                </c:pt>
                <c:pt idx="4">
                  <c:v>96.58</c:v>
                </c:pt>
              </c:numCache>
            </c:numRef>
          </c:val>
        </c:ser>
        <c:dLbls>
          <c:showLegendKey val="0"/>
          <c:showVal val="0"/>
          <c:showCatName val="0"/>
          <c:showSerName val="0"/>
          <c:showPercent val="0"/>
          <c:showBubbleSize val="0"/>
        </c:dLbls>
        <c:gapWidth val="150"/>
        <c:axId val="-1201570256"/>
        <c:axId val="-120157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81.72</c:v>
                </c:pt>
                <c:pt idx="1">
                  <c:v>85.03</c:v>
                </c:pt>
                <c:pt idx="2">
                  <c:v>84.49</c:v>
                </c:pt>
                <c:pt idx="3">
                  <c:v>85.67</c:v>
                </c:pt>
                <c:pt idx="4">
                  <c:v>86.28</c:v>
                </c:pt>
              </c:numCache>
            </c:numRef>
          </c:val>
          <c:smooth val="0"/>
        </c:ser>
        <c:dLbls>
          <c:showLegendKey val="0"/>
          <c:showVal val="0"/>
          <c:showCatName val="0"/>
          <c:showSerName val="0"/>
          <c:showPercent val="0"/>
          <c:showBubbleSize val="0"/>
        </c:dLbls>
        <c:marker val="1"/>
        <c:smooth val="0"/>
        <c:axId val="-1201570256"/>
        <c:axId val="-1201570800"/>
      </c:lineChart>
      <c:dateAx>
        <c:axId val="-1201570256"/>
        <c:scaling>
          <c:orientation val="minMax"/>
        </c:scaling>
        <c:delete val="1"/>
        <c:axPos val="b"/>
        <c:numFmt formatCode="ge" sourceLinked="1"/>
        <c:majorTickMark val="none"/>
        <c:minorTickMark val="none"/>
        <c:tickLblPos val="none"/>
        <c:crossAx val="-1201570800"/>
        <c:crosses val="autoZero"/>
        <c:auto val="1"/>
        <c:lblOffset val="100"/>
        <c:baseTimeUnit val="years"/>
      </c:dateAx>
      <c:valAx>
        <c:axId val="-120157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57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135.63</c:v>
                </c:pt>
                <c:pt idx="1">
                  <c:v>129.56</c:v>
                </c:pt>
                <c:pt idx="2">
                  <c:v>142.88999999999999</c:v>
                </c:pt>
                <c:pt idx="3">
                  <c:v>147.21</c:v>
                </c:pt>
                <c:pt idx="4">
                  <c:v>125.48</c:v>
                </c:pt>
              </c:numCache>
            </c:numRef>
          </c:val>
        </c:ser>
        <c:dLbls>
          <c:showLegendKey val="0"/>
          <c:showVal val="0"/>
          <c:showCatName val="0"/>
          <c:showSerName val="0"/>
          <c:showPercent val="0"/>
          <c:showBubbleSize val="0"/>
        </c:dLbls>
        <c:gapWidth val="150"/>
        <c:axId val="-1335503008"/>
        <c:axId val="-133550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94.85</c:v>
                </c:pt>
                <c:pt idx="1">
                  <c:v>101.33</c:v>
                </c:pt>
                <c:pt idx="2">
                  <c:v>92.29</c:v>
                </c:pt>
                <c:pt idx="3">
                  <c:v>95.21</c:v>
                </c:pt>
                <c:pt idx="4">
                  <c:v>93.62</c:v>
                </c:pt>
              </c:numCache>
            </c:numRef>
          </c:val>
          <c:smooth val="0"/>
        </c:ser>
        <c:dLbls>
          <c:showLegendKey val="0"/>
          <c:showVal val="0"/>
          <c:showCatName val="0"/>
          <c:showSerName val="0"/>
          <c:showPercent val="0"/>
          <c:showBubbleSize val="0"/>
        </c:dLbls>
        <c:marker val="1"/>
        <c:smooth val="0"/>
        <c:axId val="-1335503008"/>
        <c:axId val="-1335505728"/>
      </c:lineChart>
      <c:dateAx>
        <c:axId val="-1335503008"/>
        <c:scaling>
          <c:orientation val="minMax"/>
        </c:scaling>
        <c:delete val="1"/>
        <c:axPos val="b"/>
        <c:numFmt formatCode="ge" sourceLinked="1"/>
        <c:majorTickMark val="none"/>
        <c:minorTickMark val="none"/>
        <c:tickLblPos val="none"/>
        <c:crossAx val="-1335505728"/>
        <c:crosses val="autoZero"/>
        <c:auto val="1"/>
        <c:lblOffset val="100"/>
        <c:baseTimeUnit val="years"/>
      </c:dateAx>
      <c:valAx>
        <c:axId val="-133550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550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2.71</c:v>
                </c:pt>
                <c:pt idx="1">
                  <c:v>3.97</c:v>
                </c:pt>
                <c:pt idx="2">
                  <c:v>5.34</c:v>
                </c:pt>
                <c:pt idx="3">
                  <c:v>6.32</c:v>
                </c:pt>
                <c:pt idx="4">
                  <c:v>23.52</c:v>
                </c:pt>
              </c:numCache>
            </c:numRef>
          </c:val>
        </c:ser>
        <c:dLbls>
          <c:showLegendKey val="0"/>
          <c:showVal val="0"/>
          <c:showCatName val="0"/>
          <c:showSerName val="0"/>
          <c:showPercent val="0"/>
          <c:showBubbleSize val="0"/>
        </c:dLbls>
        <c:gapWidth val="150"/>
        <c:axId val="-1335492672"/>
        <c:axId val="-133549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6.78</c:v>
                </c:pt>
                <c:pt idx="1">
                  <c:v>11.68</c:v>
                </c:pt>
                <c:pt idx="2">
                  <c:v>13.86</c:v>
                </c:pt>
                <c:pt idx="3">
                  <c:v>15.12</c:v>
                </c:pt>
                <c:pt idx="4">
                  <c:v>23.33</c:v>
                </c:pt>
              </c:numCache>
            </c:numRef>
          </c:val>
          <c:smooth val="0"/>
        </c:ser>
        <c:dLbls>
          <c:showLegendKey val="0"/>
          <c:showVal val="0"/>
          <c:showCatName val="0"/>
          <c:showSerName val="0"/>
          <c:showPercent val="0"/>
          <c:showBubbleSize val="0"/>
        </c:dLbls>
        <c:marker val="1"/>
        <c:smooth val="0"/>
        <c:axId val="-1335492672"/>
        <c:axId val="-1335493216"/>
      </c:lineChart>
      <c:dateAx>
        <c:axId val="-1335492672"/>
        <c:scaling>
          <c:orientation val="minMax"/>
        </c:scaling>
        <c:delete val="1"/>
        <c:axPos val="b"/>
        <c:numFmt formatCode="ge" sourceLinked="1"/>
        <c:majorTickMark val="none"/>
        <c:minorTickMark val="none"/>
        <c:tickLblPos val="none"/>
        <c:crossAx val="-1335493216"/>
        <c:crosses val="autoZero"/>
        <c:auto val="1"/>
        <c:lblOffset val="100"/>
        <c:baseTimeUnit val="years"/>
      </c:dateAx>
      <c:valAx>
        <c:axId val="-133549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549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35506272"/>
        <c:axId val="-120200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335506272"/>
        <c:axId val="-1202002928"/>
      </c:lineChart>
      <c:dateAx>
        <c:axId val="-1335506272"/>
        <c:scaling>
          <c:orientation val="minMax"/>
        </c:scaling>
        <c:delete val="1"/>
        <c:axPos val="b"/>
        <c:numFmt formatCode="ge" sourceLinked="1"/>
        <c:majorTickMark val="none"/>
        <c:minorTickMark val="none"/>
        <c:tickLblPos val="none"/>
        <c:crossAx val="-1202002928"/>
        <c:crosses val="autoZero"/>
        <c:auto val="1"/>
        <c:lblOffset val="100"/>
        <c:baseTimeUnit val="years"/>
      </c:dateAx>
      <c:valAx>
        <c:axId val="-120200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550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02000208"/>
        <c:axId val="-120199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9.0500000000000007</c:v>
                </c:pt>
                <c:pt idx="1">
                  <c:v>33.15</c:v>
                </c:pt>
                <c:pt idx="2">
                  <c:v>108.96</c:v>
                </c:pt>
                <c:pt idx="3">
                  <c:v>126.87</c:v>
                </c:pt>
                <c:pt idx="4">
                  <c:v>50.43</c:v>
                </c:pt>
              </c:numCache>
            </c:numRef>
          </c:val>
          <c:smooth val="0"/>
        </c:ser>
        <c:dLbls>
          <c:showLegendKey val="0"/>
          <c:showVal val="0"/>
          <c:showCatName val="0"/>
          <c:showSerName val="0"/>
          <c:showPercent val="0"/>
          <c:showBubbleSize val="0"/>
        </c:dLbls>
        <c:marker val="1"/>
        <c:smooth val="0"/>
        <c:axId val="-1202000208"/>
        <c:axId val="-1201994224"/>
      </c:lineChart>
      <c:dateAx>
        <c:axId val="-1202000208"/>
        <c:scaling>
          <c:orientation val="minMax"/>
        </c:scaling>
        <c:delete val="1"/>
        <c:axPos val="b"/>
        <c:numFmt formatCode="ge" sourceLinked="1"/>
        <c:majorTickMark val="none"/>
        <c:minorTickMark val="none"/>
        <c:tickLblPos val="none"/>
        <c:crossAx val="-1201994224"/>
        <c:crosses val="autoZero"/>
        <c:auto val="1"/>
        <c:lblOffset val="100"/>
        <c:baseTimeUnit val="years"/>
      </c:dateAx>
      <c:valAx>
        <c:axId val="-120199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00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1498.23</c:v>
                </c:pt>
                <c:pt idx="1">
                  <c:v>2547.17</c:v>
                </c:pt>
                <c:pt idx="2">
                  <c:v>2618.4</c:v>
                </c:pt>
                <c:pt idx="3">
                  <c:v>3528.24</c:v>
                </c:pt>
                <c:pt idx="4">
                  <c:v>502.94</c:v>
                </c:pt>
              </c:numCache>
            </c:numRef>
          </c:val>
        </c:ser>
        <c:dLbls>
          <c:showLegendKey val="0"/>
          <c:showVal val="0"/>
          <c:showCatName val="0"/>
          <c:showSerName val="0"/>
          <c:showPercent val="0"/>
          <c:showBubbleSize val="0"/>
        </c:dLbls>
        <c:gapWidth val="150"/>
        <c:axId val="-1201995856"/>
        <c:axId val="-120199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226.51</c:v>
                </c:pt>
                <c:pt idx="1">
                  <c:v>358.58</c:v>
                </c:pt>
                <c:pt idx="2">
                  <c:v>322.86</c:v>
                </c:pt>
                <c:pt idx="3">
                  <c:v>354.61</c:v>
                </c:pt>
                <c:pt idx="4">
                  <c:v>34.29</c:v>
                </c:pt>
              </c:numCache>
            </c:numRef>
          </c:val>
          <c:smooth val="0"/>
        </c:ser>
        <c:dLbls>
          <c:showLegendKey val="0"/>
          <c:showVal val="0"/>
          <c:showCatName val="0"/>
          <c:showSerName val="0"/>
          <c:showPercent val="0"/>
          <c:showBubbleSize val="0"/>
        </c:dLbls>
        <c:marker val="1"/>
        <c:smooth val="0"/>
        <c:axId val="-1201995856"/>
        <c:axId val="-1201994768"/>
      </c:lineChart>
      <c:dateAx>
        <c:axId val="-1201995856"/>
        <c:scaling>
          <c:orientation val="minMax"/>
        </c:scaling>
        <c:delete val="1"/>
        <c:axPos val="b"/>
        <c:numFmt formatCode="ge" sourceLinked="1"/>
        <c:majorTickMark val="none"/>
        <c:minorTickMark val="none"/>
        <c:tickLblPos val="none"/>
        <c:crossAx val="-1201994768"/>
        <c:crosses val="autoZero"/>
        <c:auto val="1"/>
        <c:lblOffset val="100"/>
        <c:baseTimeUnit val="years"/>
      </c:dateAx>
      <c:valAx>
        <c:axId val="-120199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99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82.62</c:v>
                </c:pt>
                <c:pt idx="1">
                  <c:v>79.61</c:v>
                </c:pt>
                <c:pt idx="2">
                  <c:v>78.739999999999995</c:v>
                </c:pt>
                <c:pt idx="3">
                  <c:v>78.290000000000006</c:v>
                </c:pt>
                <c:pt idx="4">
                  <c:v>87.95</c:v>
                </c:pt>
              </c:numCache>
            </c:numRef>
          </c:val>
        </c:ser>
        <c:dLbls>
          <c:showLegendKey val="0"/>
          <c:showVal val="0"/>
          <c:showCatName val="0"/>
          <c:showSerName val="0"/>
          <c:showPercent val="0"/>
          <c:showBubbleSize val="0"/>
        </c:dLbls>
        <c:gapWidth val="150"/>
        <c:axId val="-1201990960"/>
        <c:axId val="-120199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1934.33</c:v>
                </c:pt>
                <c:pt idx="1">
                  <c:v>1733.74</c:v>
                </c:pt>
                <c:pt idx="2">
                  <c:v>1860.94</c:v>
                </c:pt>
                <c:pt idx="3">
                  <c:v>1655.47</c:v>
                </c:pt>
                <c:pt idx="4">
                  <c:v>1504.21</c:v>
                </c:pt>
              </c:numCache>
            </c:numRef>
          </c:val>
          <c:smooth val="0"/>
        </c:ser>
        <c:dLbls>
          <c:showLegendKey val="0"/>
          <c:showVal val="0"/>
          <c:showCatName val="0"/>
          <c:showSerName val="0"/>
          <c:showPercent val="0"/>
          <c:showBubbleSize val="0"/>
        </c:dLbls>
        <c:marker val="1"/>
        <c:smooth val="0"/>
        <c:axId val="-1201990960"/>
        <c:axId val="-1201992048"/>
      </c:lineChart>
      <c:dateAx>
        <c:axId val="-1201990960"/>
        <c:scaling>
          <c:orientation val="minMax"/>
        </c:scaling>
        <c:delete val="1"/>
        <c:axPos val="b"/>
        <c:numFmt formatCode="ge" sourceLinked="1"/>
        <c:majorTickMark val="none"/>
        <c:minorTickMark val="none"/>
        <c:tickLblPos val="none"/>
        <c:crossAx val="-1201992048"/>
        <c:crosses val="autoZero"/>
        <c:auto val="1"/>
        <c:lblOffset val="100"/>
        <c:baseTimeUnit val="years"/>
      </c:dateAx>
      <c:valAx>
        <c:axId val="-120199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99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164.76</c:v>
                </c:pt>
                <c:pt idx="1">
                  <c:v>151.15</c:v>
                </c:pt>
                <c:pt idx="2">
                  <c:v>178.53</c:v>
                </c:pt>
                <c:pt idx="3">
                  <c:v>187.2</c:v>
                </c:pt>
                <c:pt idx="4">
                  <c:v>145.66</c:v>
                </c:pt>
              </c:numCache>
            </c:numRef>
          </c:val>
        </c:ser>
        <c:dLbls>
          <c:showLegendKey val="0"/>
          <c:showVal val="0"/>
          <c:showCatName val="0"/>
          <c:showSerName val="0"/>
          <c:showPercent val="0"/>
          <c:showBubbleSize val="0"/>
        </c:dLbls>
        <c:gapWidth val="150"/>
        <c:axId val="-1201999120"/>
        <c:axId val="-120199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71.09</c:v>
                </c:pt>
                <c:pt idx="1">
                  <c:v>70.61</c:v>
                </c:pt>
                <c:pt idx="2">
                  <c:v>67</c:v>
                </c:pt>
                <c:pt idx="3">
                  <c:v>67.92</c:v>
                </c:pt>
                <c:pt idx="4">
                  <c:v>67.41</c:v>
                </c:pt>
              </c:numCache>
            </c:numRef>
          </c:val>
          <c:smooth val="0"/>
        </c:ser>
        <c:dLbls>
          <c:showLegendKey val="0"/>
          <c:showVal val="0"/>
          <c:showCatName val="0"/>
          <c:showSerName val="0"/>
          <c:showPercent val="0"/>
          <c:showBubbleSize val="0"/>
        </c:dLbls>
        <c:marker val="1"/>
        <c:smooth val="0"/>
        <c:axId val="-1201999120"/>
        <c:axId val="-1201998032"/>
      </c:lineChart>
      <c:dateAx>
        <c:axId val="-1201999120"/>
        <c:scaling>
          <c:orientation val="minMax"/>
        </c:scaling>
        <c:delete val="1"/>
        <c:axPos val="b"/>
        <c:numFmt formatCode="ge" sourceLinked="1"/>
        <c:majorTickMark val="none"/>
        <c:minorTickMark val="none"/>
        <c:tickLblPos val="none"/>
        <c:crossAx val="-1201998032"/>
        <c:crosses val="autoZero"/>
        <c:auto val="1"/>
        <c:lblOffset val="100"/>
        <c:baseTimeUnit val="years"/>
      </c:dateAx>
      <c:valAx>
        <c:axId val="-120199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99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45.03</c:v>
                </c:pt>
                <c:pt idx="1">
                  <c:v>49.65</c:v>
                </c:pt>
                <c:pt idx="2">
                  <c:v>42.08</c:v>
                </c:pt>
                <c:pt idx="3">
                  <c:v>41.72</c:v>
                </c:pt>
                <c:pt idx="4">
                  <c:v>64.95</c:v>
                </c:pt>
              </c:numCache>
            </c:numRef>
          </c:val>
        </c:ser>
        <c:dLbls>
          <c:showLegendKey val="0"/>
          <c:showVal val="0"/>
          <c:showCatName val="0"/>
          <c:showSerName val="0"/>
          <c:showPercent val="0"/>
          <c:showBubbleSize val="0"/>
        </c:dLbls>
        <c:gapWidth val="150"/>
        <c:axId val="-1202005104"/>
        <c:axId val="-120199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211.68</c:v>
                </c:pt>
                <c:pt idx="1">
                  <c:v>205.88</c:v>
                </c:pt>
                <c:pt idx="2">
                  <c:v>212.67</c:v>
                </c:pt>
                <c:pt idx="3">
                  <c:v>209.77</c:v>
                </c:pt>
                <c:pt idx="4">
                  <c:v>216.49</c:v>
                </c:pt>
              </c:numCache>
            </c:numRef>
          </c:val>
          <c:smooth val="0"/>
        </c:ser>
        <c:dLbls>
          <c:showLegendKey val="0"/>
          <c:showVal val="0"/>
          <c:showCatName val="0"/>
          <c:showSerName val="0"/>
          <c:showPercent val="0"/>
          <c:showBubbleSize val="0"/>
        </c:dLbls>
        <c:marker val="1"/>
        <c:smooth val="0"/>
        <c:axId val="-1202005104"/>
        <c:axId val="-1201992592"/>
      </c:lineChart>
      <c:dateAx>
        <c:axId val="-1202005104"/>
        <c:scaling>
          <c:orientation val="minMax"/>
        </c:scaling>
        <c:delete val="1"/>
        <c:axPos val="b"/>
        <c:numFmt formatCode="ge" sourceLinked="1"/>
        <c:majorTickMark val="none"/>
        <c:minorTickMark val="none"/>
        <c:tickLblPos val="none"/>
        <c:crossAx val="-1201992592"/>
        <c:crosses val="autoZero"/>
        <c:auto val="1"/>
        <c:lblOffset val="100"/>
        <c:baseTimeUnit val="years"/>
      </c:dateAx>
      <c:valAx>
        <c:axId val="-120199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00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大阪府　池田市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D1</v>
      </c>
      <c r="X8" s="70"/>
      <c r="Y8" s="70"/>
      <c r="Z8" s="70"/>
      <c r="AA8" s="70"/>
      <c r="AB8" s="70"/>
      <c r="AC8" s="70"/>
      <c r="AD8" s="3"/>
      <c r="AE8" s="3"/>
      <c r="AF8" s="3"/>
      <c r="AG8" s="3"/>
      <c r="AH8" s="3"/>
      <c r="AI8" s="3"/>
      <c r="AJ8" s="3"/>
      <c r="AK8" s="3"/>
      <c r="AL8" s="64">
        <f>データ!R6</f>
        <v>102625</v>
      </c>
      <c r="AM8" s="64"/>
      <c r="AN8" s="64"/>
      <c r="AO8" s="64"/>
      <c r="AP8" s="64"/>
      <c r="AQ8" s="64"/>
      <c r="AR8" s="64"/>
      <c r="AS8" s="64"/>
      <c r="AT8" s="63">
        <f>データ!S6</f>
        <v>22.14</v>
      </c>
      <c r="AU8" s="63"/>
      <c r="AV8" s="63"/>
      <c r="AW8" s="63"/>
      <c r="AX8" s="63"/>
      <c r="AY8" s="63"/>
      <c r="AZ8" s="63"/>
      <c r="BA8" s="63"/>
      <c r="BB8" s="63">
        <f>データ!T6</f>
        <v>4635.28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86.23</v>
      </c>
      <c r="J10" s="63"/>
      <c r="K10" s="63"/>
      <c r="L10" s="63"/>
      <c r="M10" s="63"/>
      <c r="N10" s="63"/>
      <c r="O10" s="63"/>
      <c r="P10" s="63">
        <f>データ!O6</f>
        <v>3.77</v>
      </c>
      <c r="Q10" s="63"/>
      <c r="R10" s="63"/>
      <c r="S10" s="63"/>
      <c r="T10" s="63"/>
      <c r="U10" s="63"/>
      <c r="V10" s="63"/>
      <c r="W10" s="63">
        <f>データ!P6</f>
        <v>100</v>
      </c>
      <c r="X10" s="63"/>
      <c r="Y10" s="63"/>
      <c r="Z10" s="63"/>
      <c r="AA10" s="63"/>
      <c r="AB10" s="63"/>
      <c r="AC10" s="63"/>
      <c r="AD10" s="64">
        <f>データ!Q6</f>
        <v>1328</v>
      </c>
      <c r="AE10" s="64"/>
      <c r="AF10" s="64"/>
      <c r="AG10" s="64"/>
      <c r="AH10" s="64"/>
      <c r="AI10" s="64"/>
      <c r="AJ10" s="64"/>
      <c r="AK10" s="2"/>
      <c r="AL10" s="64">
        <f>データ!U6</f>
        <v>3861</v>
      </c>
      <c r="AM10" s="64"/>
      <c r="AN10" s="64"/>
      <c r="AO10" s="64"/>
      <c r="AP10" s="64"/>
      <c r="AQ10" s="64"/>
      <c r="AR10" s="64"/>
      <c r="AS10" s="64"/>
      <c r="AT10" s="63">
        <f>データ!V6</f>
        <v>1.01</v>
      </c>
      <c r="AU10" s="63"/>
      <c r="AV10" s="63"/>
      <c r="AW10" s="63"/>
      <c r="AX10" s="63"/>
      <c r="AY10" s="63"/>
      <c r="AZ10" s="63"/>
      <c r="BA10" s="63"/>
      <c r="BB10" s="63">
        <f>データ!W6</f>
        <v>3822.77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272043</v>
      </c>
      <c r="D6" s="31">
        <f t="shared" si="3"/>
        <v>46</v>
      </c>
      <c r="E6" s="31">
        <f t="shared" si="3"/>
        <v>17</v>
      </c>
      <c r="F6" s="31">
        <f t="shared" si="3"/>
        <v>4</v>
      </c>
      <c r="G6" s="31">
        <f t="shared" si="3"/>
        <v>0</v>
      </c>
      <c r="H6" s="31" t="str">
        <f t="shared" si="3"/>
        <v>大阪府　池田市</v>
      </c>
      <c r="I6" s="31" t="str">
        <f t="shared" si="3"/>
        <v>法適用</v>
      </c>
      <c r="J6" s="31" t="str">
        <f t="shared" si="3"/>
        <v>下水道事業</v>
      </c>
      <c r="K6" s="31" t="str">
        <f t="shared" si="3"/>
        <v>特定環境保全公共下水道</v>
      </c>
      <c r="L6" s="31" t="str">
        <f t="shared" si="3"/>
        <v>D1</v>
      </c>
      <c r="M6" s="32" t="str">
        <f t="shared" si="3"/>
        <v>-</v>
      </c>
      <c r="N6" s="32">
        <f t="shared" si="3"/>
        <v>86.23</v>
      </c>
      <c r="O6" s="32">
        <f t="shared" si="3"/>
        <v>3.77</v>
      </c>
      <c r="P6" s="32">
        <f t="shared" si="3"/>
        <v>100</v>
      </c>
      <c r="Q6" s="32">
        <f t="shared" si="3"/>
        <v>1328</v>
      </c>
      <c r="R6" s="32">
        <f t="shared" si="3"/>
        <v>102625</v>
      </c>
      <c r="S6" s="32">
        <f t="shared" si="3"/>
        <v>22.14</v>
      </c>
      <c r="T6" s="32">
        <f t="shared" si="3"/>
        <v>4635.28</v>
      </c>
      <c r="U6" s="32">
        <f t="shared" si="3"/>
        <v>3861</v>
      </c>
      <c r="V6" s="32">
        <f t="shared" si="3"/>
        <v>1.01</v>
      </c>
      <c r="W6" s="32">
        <f t="shared" si="3"/>
        <v>3822.77</v>
      </c>
      <c r="X6" s="33">
        <f>IF(X7="",NA(),X7)</f>
        <v>135.63</v>
      </c>
      <c r="Y6" s="33">
        <f t="shared" ref="Y6:AG6" si="4">IF(Y7="",NA(),Y7)</f>
        <v>129.56</v>
      </c>
      <c r="Z6" s="33">
        <f t="shared" si="4"/>
        <v>142.88999999999999</v>
      </c>
      <c r="AA6" s="33">
        <f t="shared" si="4"/>
        <v>147.21</v>
      </c>
      <c r="AB6" s="33">
        <f t="shared" si="4"/>
        <v>125.48</v>
      </c>
      <c r="AC6" s="33">
        <f t="shared" si="4"/>
        <v>94.85</v>
      </c>
      <c r="AD6" s="33">
        <f t="shared" si="4"/>
        <v>101.33</v>
      </c>
      <c r="AE6" s="33">
        <f t="shared" si="4"/>
        <v>92.29</v>
      </c>
      <c r="AF6" s="33">
        <f t="shared" si="4"/>
        <v>95.21</v>
      </c>
      <c r="AG6" s="33">
        <f t="shared" si="4"/>
        <v>93.62</v>
      </c>
      <c r="AH6" s="32" t="str">
        <f>IF(AH7="","",IF(AH7="-","【-】","【"&amp;SUBSTITUTE(TEXT(AH7,"#,##0.00"),"-","△")&amp;"】"))</f>
        <v>【99.53】</v>
      </c>
      <c r="AI6" s="32">
        <f>IF(AI7="",NA(),AI7)</f>
        <v>0</v>
      </c>
      <c r="AJ6" s="32">
        <f t="shared" ref="AJ6:AR6" si="5">IF(AJ7="",NA(),AJ7)</f>
        <v>0</v>
      </c>
      <c r="AK6" s="32">
        <f t="shared" si="5"/>
        <v>0</v>
      </c>
      <c r="AL6" s="32">
        <f t="shared" si="5"/>
        <v>0</v>
      </c>
      <c r="AM6" s="32">
        <f t="shared" si="5"/>
        <v>0</v>
      </c>
      <c r="AN6" s="33">
        <f t="shared" si="5"/>
        <v>9.0500000000000007</v>
      </c>
      <c r="AO6" s="33">
        <f t="shared" si="5"/>
        <v>33.15</v>
      </c>
      <c r="AP6" s="33">
        <f t="shared" si="5"/>
        <v>108.96</v>
      </c>
      <c r="AQ6" s="33">
        <f t="shared" si="5"/>
        <v>126.87</v>
      </c>
      <c r="AR6" s="33">
        <f t="shared" si="5"/>
        <v>50.43</v>
      </c>
      <c r="AS6" s="32" t="str">
        <f>IF(AS7="","",IF(AS7="-","【-】","【"&amp;SUBSTITUTE(TEXT(AS7,"#,##0.00"),"-","△")&amp;"】"))</f>
        <v>【154.95】</v>
      </c>
      <c r="AT6" s="33">
        <f>IF(AT7="",NA(),AT7)</f>
        <v>1498.23</v>
      </c>
      <c r="AU6" s="33">
        <f t="shared" ref="AU6:BC6" si="6">IF(AU7="",NA(),AU7)</f>
        <v>2547.17</v>
      </c>
      <c r="AV6" s="33">
        <f t="shared" si="6"/>
        <v>2618.4</v>
      </c>
      <c r="AW6" s="33">
        <f t="shared" si="6"/>
        <v>3528.24</v>
      </c>
      <c r="AX6" s="33">
        <f t="shared" si="6"/>
        <v>502.94</v>
      </c>
      <c r="AY6" s="33">
        <f t="shared" si="6"/>
        <v>226.51</v>
      </c>
      <c r="AZ6" s="33">
        <f t="shared" si="6"/>
        <v>358.58</v>
      </c>
      <c r="BA6" s="33">
        <f t="shared" si="6"/>
        <v>322.86</v>
      </c>
      <c r="BB6" s="33">
        <f t="shared" si="6"/>
        <v>354.61</v>
      </c>
      <c r="BC6" s="33">
        <f t="shared" si="6"/>
        <v>34.29</v>
      </c>
      <c r="BD6" s="32" t="str">
        <f>IF(BD7="","",IF(BD7="-","【-】","【"&amp;SUBSTITUTE(TEXT(BD7,"#,##0.00"),"-","△")&amp;"】"))</f>
        <v>【59.45】</v>
      </c>
      <c r="BE6" s="33">
        <f>IF(BE7="",NA(),BE7)</f>
        <v>82.62</v>
      </c>
      <c r="BF6" s="33">
        <f t="shared" ref="BF6:BN6" si="7">IF(BF7="",NA(),BF7)</f>
        <v>79.61</v>
      </c>
      <c r="BG6" s="33">
        <f t="shared" si="7"/>
        <v>78.739999999999995</v>
      </c>
      <c r="BH6" s="33">
        <f t="shared" si="7"/>
        <v>78.290000000000006</v>
      </c>
      <c r="BI6" s="33">
        <f t="shared" si="7"/>
        <v>87.95</v>
      </c>
      <c r="BJ6" s="33">
        <f t="shared" si="7"/>
        <v>1934.33</v>
      </c>
      <c r="BK6" s="33">
        <f t="shared" si="7"/>
        <v>1733.74</v>
      </c>
      <c r="BL6" s="33">
        <f t="shared" si="7"/>
        <v>1860.94</v>
      </c>
      <c r="BM6" s="33">
        <f t="shared" si="7"/>
        <v>1655.47</v>
      </c>
      <c r="BN6" s="33">
        <f t="shared" si="7"/>
        <v>1504.21</v>
      </c>
      <c r="BO6" s="32" t="str">
        <f>IF(BO7="","",IF(BO7="-","【-】","【"&amp;SUBSTITUTE(TEXT(BO7,"#,##0.00"),"-","△")&amp;"】"))</f>
        <v>【1,479.31】</v>
      </c>
      <c r="BP6" s="33">
        <f>IF(BP7="",NA(),BP7)</f>
        <v>164.76</v>
      </c>
      <c r="BQ6" s="33">
        <f t="shared" ref="BQ6:BY6" si="8">IF(BQ7="",NA(),BQ7)</f>
        <v>151.15</v>
      </c>
      <c r="BR6" s="33">
        <f t="shared" si="8"/>
        <v>178.53</v>
      </c>
      <c r="BS6" s="33">
        <f t="shared" si="8"/>
        <v>187.2</v>
      </c>
      <c r="BT6" s="33">
        <f t="shared" si="8"/>
        <v>145.66</v>
      </c>
      <c r="BU6" s="33">
        <f t="shared" si="8"/>
        <v>71.09</v>
      </c>
      <c r="BV6" s="33">
        <f t="shared" si="8"/>
        <v>70.61</v>
      </c>
      <c r="BW6" s="33">
        <f t="shared" si="8"/>
        <v>67</v>
      </c>
      <c r="BX6" s="33">
        <f t="shared" si="8"/>
        <v>67.92</v>
      </c>
      <c r="BY6" s="33">
        <f t="shared" si="8"/>
        <v>67.41</v>
      </c>
      <c r="BZ6" s="32" t="str">
        <f>IF(BZ7="","",IF(BZ7="-","【-】","【"&amp;SUBSTITUTE(TEXT(BZ7,"#,##0.00"),"-","△")&amp;"】"))</f>
        <v>【63.50】</v>
      </c>
      <c r="CA6" s="33">
        <f>IF(CA7="",NA(),CA7)</f>
        <v>45.03</v>
      </c>
      <c r="CB6" s="33">
        <f t="shared" ref="CB6:CJ6" si="9">IF(CB7="",NA(),CB7)</f>
        <v>49.65</v>
      </c>
      <c r="CC6" s="33">
        <f t="shared" si="9"/>
        <v>42.08</v>
      </c>
      <c r="CD6" s="33">
        <f t="shared" si="9"/>
        <v>41.72</v>
      </c>
      <c r="CE6" s="33">
        <f t="shared" si="9"/>
        <v>64.95</v>
      </c>
      <c r="CF6" s="33">
        <f t="shared" si="9"/>
        <v>211.68</v>
      </c>
      <c r="CG6" s="33">
        <f t="shared" si="9"/>
        <v>205.88</v>
      </c>
      <c r="CH6" s="33">
        <f t="shared" si="9"/>
        <v>212.67</v>
      </c>
      <c r="CI6" s="33">
        <f t="shared" si="9"/>
        <v>209.77</v>
      </c>
      <c r="CJ6" s="33">
        <f t="shared" si="9"/>
        <v>216.49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20.66</v>
      </c>
      <c r="CR6" s="33">
        <f t="shared" si="10"/>
        <v>39.950000000000003</v>
      </c>
      <c r="CS6" s="33">
        <f t="shared" si="10"/>
        <v>36.83</v>
      </c>
      <c r="CT6" s="33">
        <f t="shared" si="10"/>
        <v>35.32</v>
      </c>
      <c r="CU6" s="33">
        <f t="shared" si="10"/>
        <v>38.409999999999997</v>
      </c>
      <c r="CV6" s="32" t="str">
        <f>IF(CV7="","",IF(CV7="-","【-】","【"&amp;SUBSTITUTE(TEXT(CV7,"#,##0.00"),"-","△")&amp;"】"))</f>
        <v>【41.06】</v>
      </c>
      <c r="CW6" s="33">
        <f>IF(CW7="",NA(),CW7)</f>
        <v>98.23</v>
      </c>
      <c r="CX6" s="33">
        <f t="shared" ref="CX6:DF6" si="11">IF(CX7="",NA(),CX7)</f>
        <v>98.11</v>
      </c>
      <c r="CY6" s="33">
        <f t="shared" si="11"/>
        <v>98.36</v>
      </c>
      <c r="CZ6" s="33">
        <f t="shared" si="11"/>
        <v>98.33</v>
      </c>
      <c r="DA6" s="33">
        <f t="shared" si="11"/>
        <v>96.58</v>
      </c>
      <c r="DB6" s="33">
        <f t="shared" si="11"/>
        <v>81.72</v>
      </c>
      <c r="DC6" s="33">
        <f t="shared" si="11"/>
        <v>85.03</v>
      </c>
      <c r="DD6" s="33">
        <f t="shared" si="11"/>
        <v>84.49</v>
      </c>
      <c r="DE6" s="33">
        <f t="shared" si="11"/>
        <v>85.67</v>
      </c>
      <c r="DF6" s="33">
        <f t="shared" si="11"/>
        <v>86.28</v>
      </c>
      <c r="DG6" s="32" t="str">
        <f>IF(DG7="","",IF(DG7="-","【-】","【"&amp;SUBSTITUTE(TEXT(DG7,"#,##0.00"),"-","△")&amp;"】"))</f>
        <v>【80.39】</v>
      </c>
      <c r="DH6" s="33">
        <f>IF(DH7="",NA(),DH7)</f>
        <v>2.71</v>
      </c>
      <c r="DI6" s="33">
        <f t="shared" ref="DI6:DQ6" si="12">IF(DI7="",NA(),DI7)</f>
        <v>3.97</v>
      </c>
      <c r="DJ6" s="33">
        <f t="shared" si="12"/>
        <v>5.34</v>
      </c>
      <c r="DK6" s="33">
        <f t="shared" si="12"/>
        <v>6.32</v>
      </c>
      <c r="DL6" s="33">
        <f t="shared" si="12"/>
        <v>23.52</v>
      </c>
      <c r="DM6" s="33">
        <f t="shared" si="12"/>
        <v>6.78</v>
      </c>
      <c r="DN6" s="33">
        <f t="shared" si="12"/>
        <v>11.68</v>
      </c>
      <c r="DO6" s="33">
        <f t="shared" si="12"/>
        <v>13.86</v>
      </c>
      <c r="DP6" s="33">
        <f t="shared" si="12"/>
        <v>15.12</v>
      </c>
      <c r="DQ6" s="33">
        <f t="shared" si="12"/>
        <v>23.33</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2">
        <f t="shared" si="14"/>
        <v>0</v>
      </c>
      <c r="EJ6" s="32">
        <f t="shared" si="14"/>
        <v>0</v>
      </c>
      <c r="EK6" s="33">
        <f t="shared" si="14"/>
        <v>0.03</v>
      </c>
      <c r="EL6" s="33">
        <f t="shared" si="14"/>
        <v>0.05</v>
      </c>
      <c r="EM6" s="33">
        <f t="shared" si="14"/>
        <v>7.0000000000000007E-2</v>
      </c>
      <c r="EN6" s="32" t="str">
        <f>IF(EN7="","",IF(EN7="-","【-】","【"&amp;SUBSTITUTE(TEXT(EN7,"#,##0.00"),"-","△")&amp;"】"))</f>
        <v>【0.05】</v>
      </c>
    </row>
    <row r="7" spans="1:147" s="34" customFormat="1">
      <c r="A7" s="26"/>
      <c r="B7" s="35">
        <v>2014</v>
      </c>
      <c r="C7" s="35">
        <v>272043</v>
      </c>
      <c r="D7" s="35">
        <v>46</v>
      </c>
      <c r="E7" s="35">
        <v>17</v>
      </c>
      <c r="F7" s="35">
        <v>4</v>
      </c>
      <c r="G7" s="35">
        <v>0</v>
      </c>
      <c r="H7" s="35" t="s">
        <v>96</v>
      </c>
      <c r="I7" s="35" t="s">
        <v>97</v>
      </c>
      <c r="J7" s="35" t="s">
        <v>98</v>
      </c>
      <c r="K7" s="35" t="s">
        <v>99</v>
      </c>
      <c r="L7" s="35" t="s">
        <v>100</v>
      </c>
      <c r="M7" s="36" t="s">
        <v>101</v>
      </c>
      <c r="N7" s="36">
        <v>86.23</v>
      </c>
      <c r="O7" s="36">
        <v>3.77</v>
      </c>
      <c r="P7" s="36">
        <v>100</v>
      </c>
      <c r="Q7" s="36">
        <v>1328</v>
      </c>
      <c r="R7" s="36">
        <v>102625</v>
      </c>
      <c r="S7" s="36">
        <v>22.14</v>
      </c>
      <c r="T7" s="36">
        <v>4635.28</v>
      </c>
      <c r="U7" s="36">
        <v>3861</v>
      </c>
      <c r="V7" s="36">
        <v>1.01</v>
      </c>
      <c r="W7" s="36">
        <v>3822.77</v>
      </c>
      <c r="X7" s="36">
        <v>135.63</v>
      </c>
      <c r="Y7" s="36">
        <v>129.56</v>
      </c>
      <c r="Z7" s="36">
        <v>142.88999999999999</v>
      </c>
      <c r="AA7" s="36">
        <v>147.21</v>
      </c>
      <c r="AB7" s="36">
        <v>125.48</v>
      </c>
      <c r="AC7" s="36">
        <v>94.85</v>
      </c>
      <c r="AD7" s="36">
        <v>101.33</v>
      </c>
      <c r="AE7" s="36">
        <v>92.29</v>
      </c>
      <c r="AF7" s="36">
        <v>95.21</v>
      </c>
      <c r="AG7" s="36">
        <v>93.62</v>
      </c>
      <c r="AH7" s="36">
        <v>99.53</v>
      </c>
      <c r="AI7" s="36">
        <v>0</v>
      </c>
      <c r="AJ7" s="36">
        <v>0</v>
      </c>
      <c r="AK7" s="36">
        <v>0</v>
      </c>
      <c r="AL7" s="36">
        <v>0</v>
      </c>
      <c r="AM7" s="36">
        <v>0</v>
      </c>
      <c r="AN7" s="36">
        <v>9.0500000000000007</v>
      </c>
      <c r="AO7" s="36">
        <v>33.15</v>
      </c>
      <c r="AP7" s="36">
        <v>108.96</v>
      </c>
      <c r="AQ7" s="36">
        <v>126.87</v>
      </c>
      <c r="AR7" s="36">
        <v>50.43</v>
      </c>
      <c r="AS7" s="36">
        <v>154.94999999999999</v>
      </c>
      <c r="AT7" s="36">
        <v>1498.23</v>
      </c>
      <c r="AU7" s="36">
        <v>2547.17</v>
      </c>
      <c r="AV7" s="36">
        <v>2618.4</v>
      </c>
      <c r="AW7" s="36">
        <v>3528.24</v>
      </c>
      <c r="AX7" s="36">
        <v>502.94</v>
      </c>
      <c r="AY7" s="36">
        <v>226.51</v>
      </c>
      <c r="AZ7" s="36">
        <v>358.58</v>
      </c>
      <c r="BA7" s="36">
        <v>322.86</v>
      </c>
      <c r="BB7" s="36">
        <v>354.61</v>
      </c>
      <c r="BC7" s="36">
        <v>34.29</v>
      </c>
      <c r="BD7" s="36">
        <v>59.45</v>
      </c>
      <c r="BE7" s="36">
        <v>82.62</v>
      </c>
      <c r="BF7" s="36">
        <v>79.61</v>
      </c>
      <c r="BG7" s="36">
        <v>78.739999999999995</v>
      </c>
      <c r="BH7" s="36">
        <v>78.290000000000006</v>
      </c>
      <c r="BI7" s="36">
        <v>87.95</v>
      </c>
      <c r="BJ7" s="36">
        <v>1934.33</v>
      </c>
      <c r="BK7" s="36">
        <v>1733.74</v>
      </c>
      <c r="BL7" s="36">
        <v>1860.94</v>
      </c>
      <c r="BM7" s="36">
        <v>1655.47</v>
      </c>
      <c r="BN7" s="36">
        <v>1504.21</v>
      </c>
      <c r="BO7" s="36">
        <v>1479.31</v>
      </c>
      <c r="BP7" s="36">
        <v>164.76</v>
      </c>
      <c r="BQ7" s="36">
        <v>151.15</v>
      </c>
      <c r="BR7" s="36">
        <v>178.53</v>
      </c>
      <c r="BS7" s="36">
        <v>187.2</v>
      </c>
      <c r="BT7" s="36">
        <v>145.66</v>
      </c>
      <c r="BU7" s="36">
        <v>71.09</v>
      </c>
      <c r="BV7" s="36">
        <v>70.61</v>
      </c>
      <c r="BW7" s="36">
        <v>67</v>
      </c>
      <c r="BX7" s="36">
        <v>67.92</v>
      </c>
      <c r="BY7" s="36">
        <v>67.41</v>
      </c>
      <c r="BZ7" s="36">
        <v>63.5</v>
      </c>
      <c r="CA7" s="36">
        <v>45.03</v>
      </c>
      <c r="CB7" s="36">
        <v>49.65</v>
      </c>
      <c r="CC7" s="36">
        <v>42.08</v>
      </c>
      <c r="CD7" s="36">
        <v>41.72</v>
      </c>
      <c r="CE7" s="36">
        <v>64.95</v>
      </c>
      <c r="CF7" s="36">
        <v>211.68</v>
      </c>
      <c r="CG7" s="36">
        <v>205.88</v>
      </c>
      <c r="CH7" s="36">
        <v>212.67</v>
      </c>
      <c r="CI7" s="36">
        <v>209.77</v>
      </c>
      <c r="CJ7" s="36">
        <v>216.49</v>
      </c>
      <c r="CK7" s="36">
        <v>253.12</v>
      </c>
      <c r="CL7" s="36" t="s">
        <v>101</v>
      </c>
      <c r="CM7" s="36" t="s">
        <v>101</v>
      </c>
      <c r="CN7" s="36" t="s">
        <v>101</v>
      </c>
      <c r="CO7" s="36" t="s">
        <v>101</v>
      </c>
      <c r="CP7" s="36" t="s">
        <v>101</v>
      </c>
      <c r="CQ7" s="36">
        <v>20.66</v>
      </c>
      <c r="CR7" s="36">
        <v>39.950000000000003</v>
      </c>
      <c r="CS7" s="36">
        <v>36.83</v>
      </c>
      <c r="CT7" s="36">
        <v>35.32</v>
      </c>
      <c r="CU7" s="36">
        <v>38.409999999999997</v>
      </c>
      <c r="CV7" s="36">
        <v>41.06</v>
      </c>
      <c r="CW7" s="36">
        <v>98.23</v>
      </c>
      <c r="CX7" s="36">
        <v>98.11</v>
      </c>
      <c r="CY7" s="36">
        <v>98.36</v>
      </c>
      <c r="CZ7" s="36">
        <v>98.33</v>
      </c>
      <c r="DA7" s="36">
        <v>96.58</v>
      </c>
      <c r="DB7" s="36">
        <v>81.72</v>
      </c>
      <c r="DC7" s="36">
        <v>85.03</v>
      </c>
      <c r="DD7" s="36">
        <v>84.49</v>
      </c>
      <c r="DE7" s="36">
        <v>85.67</v>
      </c>
      <c r="DF7" s="36">
        <v>86.28</v>
      </c>
      <c r="DG7" s="36">
        <v>80.39</v>
      </c>
      <c r="DH7" s="36">
        <v>2.71</v>
      </c>
      <c r="DI7" s="36">
        <v>3.97</v>
      </c>
      <c r="DJ7" s="36">
        <v>5.34</v>
      </c>
      <c r="DK7" s="36">
        <v>6.32</v>
      </c>
      <c r="DL7" s="36">
        <v>23.52</v>
      </c>
      <c r="DM7" s="36">
        <v>6.78</v>
      </c>
      <c r="DN7" s="36">
        <v>11.68</v>
      </c>
      <c r="DO7" s="36">
        <v>13.86</v>
      </c>
      <c r="DP7" s="36">
        <v>15.12</v>
      </c>
      <c r="DQ7" s="36">
        <v>23.33</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v>
      </c>
      <c r="EJ7" s="36">
        <v>0</v>
      </c>
      <c r="EK7" s="36">
        <v>0.03</v>
      </c>
      <c r="EL7" s="36">
        <v>0.05</v>
      </c>
      <c r="EM7" s="36">
        <v>7.0000000000000007E-2</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杉山　右京</cp:lastModifiedBy>
  <cp:lastPrinted>2016-02-12T06:25:59Z</cp:lastPrinted>
  <dcterms:created xsi:type="dcterms:W3CDTF">2016-02-03T07:47:27Z</dcterms:created>
  <dcterms:modified xsi:type="dcterms:W3CDTF">2018-02-28T05:59:33Z</dcterms:modified>
  <cp:category/>
</cp:coreProperties>
</file>