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A1C9D304-A72F-4EB6-AE66-5A004DE7AF7A}"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<sst xmlns="http://schemas.openxmlformats.org/spreadsheetml/2006/main" count="1094" uniqueCount="563">
  <si>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</si>
  <si>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</si>
  <si>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</si>
  <si>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</si>
  <si>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</si>
  <si>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</si>
  <si>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</si>
  <si>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</si>
  <si>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</si>
  <si>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</si>
  <si>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</si>
  <si>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</si>
  <si>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</si>
  <si>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</si>
  <si>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</si>
  <si>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</si>
  <si>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</si>
  <si>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</si>
  <si>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</si>
  <si>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</si>
  <si>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</si>
  <si>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</si>
  <si>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</si>
  <si>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</si>
  <si>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</si>
  <si>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</si>
  <si>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</si>
  <si>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</si>
  <si>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</si>
  <si>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</si>
  <si>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</si>
  <si>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</si>
  <si>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</si>
  <si>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</si>
  <si>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</si>
  <si>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</si>
  <si>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</si>
  <si>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</si>
  <si>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</si>
  <si>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</si>
  <si>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</si>
  <si>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</si>
  <si>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</si>
  <si>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</si>
  <si>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</si>
  <si>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</si>
  <si>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</si>
  <si>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</si>
  <si>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</si>
  <si>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</si>
  <si>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</si>
  <si>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</si>
  <si>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</si>
  <si>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</si>
  <si>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</si>
  <si>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</si>
  <si>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</si>
  <si>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</si>
  <si>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</si>
  <si>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</si>
  <si>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</si>
  <si>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</si>
  <si>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</si>
  <si>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</si>
  <si>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</si>
  <si>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</si>
  <si>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</si>
  <si>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</si>
  <si>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</si>
  <si>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</si>
  <si>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</si>
  <si>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</si>
  <si>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</si>
  <si>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</si>
  <si>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</si>
  <si>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</si>
  <si>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</si>
  <si>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</si>
  <si>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</si>
  <si>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</si>
  <si>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</si>
  <si>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</si>
  <si>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</si>
  <si>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</si>
  <si>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</si>
  <si>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</si>
  <si>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</si>
  <si>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</si>
  <si>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</si>
  <si>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</si>
  <si>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</si>
  <si>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</si>
  <si>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</si>
  <si>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</si>
  <si>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池田市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</si>
  <si>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</si>
  <si>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</si>
  <si>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</si>
  <si>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</si>
  <si>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</si>
  <si>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</si>
  <si>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</si>
  <si>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</si>
  <si>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</si>
  <si>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</si>
  <si>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</si>
  <si>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</si>
  <si>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</si>
  <si>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</si>
  <si>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</si>
  <si>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</si>
  <si>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</si>
  <si>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</si>
  <si>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</si>
  <si>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</si>
  <si>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</si>
  <si>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</si>
  <si>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</si>
  <si>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</si>
  <si>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</si>
  <si>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</si>
  <si>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</si>
  <si>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</si>
  <si>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</si>
  <si>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</si>
  <si>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</si>
  <si>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</si>
  <si>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</si>
  <si>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</si>
  <si>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</si>
  <si>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</si>
  <si>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</si>
  <si>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</si>
  <si>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</si>
  <si>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</si>
  <si>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</si>
  <si>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</si>
  <si>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</si>
  <si>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</si>
  <si>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</si>
  <si>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</si>
  <si>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</si>
  <si>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</si>
  <si>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</si>
  <si>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</si>
  <si>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</si>
  <si>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</si>
  <si>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</si>
  <si>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</si>
  <si>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</si>
  <si>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</si>
  <si>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</si>
  <si>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</si>
  <si>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</si>
  <si>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</si>
  <si>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</si>
  <si>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</si>
  <si>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</si>
  <si>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</si>
  <si>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</si>
  <si>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</si>
  <si>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</si>
  <si>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</si>
  <si>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</si>
  <si>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</si>
  <si>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</si>
  <si>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</si>
  <si>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</si>
  <si>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</si>
  <si>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</si>
  <si>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</si>
  <si>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</si>
  <si>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</si>
  <si>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</si>
  <si>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</si>
  <si>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</si>
  <si>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</si>
  <si>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</si>
  <si>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</si>
  <si>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</si>
  <si>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</si>
  <si>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</si>
  <si>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</si>
  <si>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</si>
  <si>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</si>
  <si>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</si>
  <si>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</si>
  <si>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</si>
  <si>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</si>
  <si>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</si>
  <si>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</si>
  <si>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</si>
  <si>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</si>
  <si>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</si>
  <si>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</si>
  <si>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</si>
  <si>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</si>
  <si>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</si>
  <si>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</si>
  <si>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</si>
  <si>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</si>
  <si>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</si>
  <si>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</si>
  <si>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大阪府池田市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</si>
  <si>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</si>
  <si>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</si>
  <si>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</si>
  <si>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</si>
  <si>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</si>
  <si>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</si>
  <si>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</si>
  <si>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</si>
  <si>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</si>
  <si>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</si>
  <si>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</si>
  <si>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</si>
  <si>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</si>
  <si>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</si>
  <si>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</si>
  <si>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</si>
  <si>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</si>
  <si>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</si>
  <si>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</si>
  <si>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</si>
  <si>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</si>
  <si>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</si>
  <si>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</si>
  <si>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</si>
  <si>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</si>
  <si>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</si>
  <si>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</si>
  <si>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</si>
  <si>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</si>
  <si>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</si>
  <si>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</si>
  <si>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</si>
  <si>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</si>
  <si>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</si>
  <si>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</si>
  <si>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</si>
  <si>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</si>
  <si>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</si>
  <si>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</si>
  <si>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</si>
  <si>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</si>
  <si>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</si>
  <si>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</si>
  <si>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</si>
  <si>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</si>
  <si>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</si>
  <si>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</si>
  <si>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</si>
  <si>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</si>
  <si>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</si>
  <si>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</si>
  <si>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</si>
  <si>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</si>
  <si>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</si>
  <si>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</si>
  <si>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</si>
  <si>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</si>
  <si>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</si>
  <si>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</si>
  <si>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</si>
  <si>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</si>
  <si>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</si>
  <si>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</si>
  <si>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</si>
  <si>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</si>
  <si>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</si>
  <si>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</si>
  <si>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</si>
  <si>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</si>
  <si>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</si>
  <si>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</si>
  <si>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</si>
  <si>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</si>
  <si>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</si>
  <si>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</si>
  <si>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</si>
  <si>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</si>
  <si>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</si>
  <si>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</si>
  <si>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</si>
  <si>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</si>
  <si>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</si>
  <si>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</si>
  <si>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</si>
  <si>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</si>
  <si>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</si>
  <si>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</si>
  <si>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</si>
  <si>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</si>
  <si>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</si>
  <si>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</si>
  <si>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</si>
  <si>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</si>
  <si>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</si>
  <si>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</si>
  <si>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</si>
  <si>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</si>
  <si>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</si>
  <si>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</si>
  <si>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</si>
  <si>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</si>
  <si>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</si>
  <si>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</si>
  <si>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</si>
  <si>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</si>
  <si>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</si>
  <si>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</si>
  <si>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</si>
  <si>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</si>
  <si>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</si>
  <si>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</si>
  <si>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</si>
  <si>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</si>
  <si>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</si>
  <si>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</si>
  <si>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</si>
  <si>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</si>
  <si>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</si>
  <si>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</si>
  <si>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</si>
  <si>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</si>
  <si>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</si>
  <si>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</si>
  <si>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</si>
  <si>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</si>
  <si>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</si>
  <si>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</si>
  <si>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有料道路</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</si>
  <si>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</si>
  <si>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</si>
  <si>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</si>
  <si>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</si>
  <si>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</si>
  <si>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</si>
  <si>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</si>
  <si>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</si>
  <si>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</si>
  <si>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</si>
  <si>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</si>
  <si>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</si>
  <si>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</si>
  <si>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</si>
  <si>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</si>
  <si>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</si>
  <si>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</si>
  <si>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</si>
  <si>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</si>
  <si>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</si>
  <si>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</si>
  <si>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</si>
  <si>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大阪府池田市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</si>
  <si>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</si>
  <si>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</si>
  <si>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</si>
  <si>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</si>
  <si>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</si>
  <si>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</si>
  <si>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</si>
  <si>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</si>
  <si>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</si>
  <si>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</si>
  <si>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</si>
  <si>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</si>
  <si>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</si>
  <si>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</si>
  <si>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</si>
  <si>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</si>
  <si>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</si>
  <si>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</si>
  <si>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</si>
  <si>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</si>
  <si>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</si>
  <si>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</si>
  <si>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</si>
  <si>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</si>
  <si>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</si>
  <si>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</si>
  <si>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</si>
  <si>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</si>
  <si>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</si>
  <si>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</si>
  <si>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</si>
  <si>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</si>
  <si>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</si>
  <si>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</si>
  <si>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</si>
  <si>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</si>
  <si>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</si>
  <si>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</si>
  <si>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</si>
  <si>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</si>
  <si>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</si>
  <si>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</si>
  <si>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</si>
  <si>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</si>
  <si>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</si>
  <si>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</si>
  <si>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</si>
  <si>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</si>
  <si>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</si>
  <si>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</si>
  <si>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</si>
  <si>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</si>
  <si>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</si>
  <si>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</si>
  <si>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</si>
  <si>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</si>
  <si>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</si>
  <si>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</si>
  <si>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</si>
  <si>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</si>
  <si>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</si>
  <si>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</si>
  <si>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</si>
  <si>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</si>
  <si>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</si>
  <si>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</si>
  <si>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</si>
  <si>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</si>
  <si>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</si>
  <si>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</si>
  <si>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</si>
  <si>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</si>
  <si>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</si>
  <si>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</si>
  <si>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</si>
  <si>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</si>
  <si>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</si>
  <si>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</si>
  <si>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</si>
  <si>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</si>
  <si>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</si>
  <si>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</si>
  <si>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</si>
  <si>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</si>
  <si>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</si>
  <si>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</si>
  <si>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</si>
  <si>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</si>
  <si>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</si>
  <si>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</si>
  <si>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</si>
  <si>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</si>
  <si>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</si>
  <si>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</si>
  <si>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</si>
  <si>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</si>
  <si>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</si>
  <si>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</si>
  <si>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</si>
  <si>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</si>
  <si>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</si>
  <si>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</si>
  <si>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</si>
  <si>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</si>
  <si>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</si>
  <si>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</si>
  <si>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</si>
  <si>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</si>
  <si>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</si>
  <si>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</si>
  <si>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</si>
  <si>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</si>
  <si>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</si>
  <si>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</si>
  <si>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</si>
  <si>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</si>
  <si>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</si>
  <si>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</si>
  <si>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</si>
  <si>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</si>
  <si>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</si>
  <si>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</si>
  <si>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</si>
  <si>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</si>
  <si>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</si>
  <si>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</si>
  <si>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</si>
  <si>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</si>
  <si>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</si>
  <si>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</si>
  <si>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</si>
  <si>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</si>
  <si>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</si>
  <si>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</si>
  <si>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</si>
  <si>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</si>
  <si>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</si>
  <si>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</si>
  <si>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</si>
  <si>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</si>
  <si>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</si>
  <si>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</si>
  <si>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</si>
  <si>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</si>
  <si>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</si>
  <si>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</si>
  <si>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</si>
  <si>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</si>
  <si>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</si>
  <si>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</si>
  <si>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</si>
  <si>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</si>
  <si>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</si>
  <si>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</si>
  <si>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</si>
  <si>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</si>
  <si>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</si>
  <si>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</si>
  <si>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</si>
  <si>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</si>
  <si>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</si>
  <si>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</si>
  <si>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</si>
  <si>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</si>
  <si>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</si>
  <si>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</si>
  <si>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</si>
  <si>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</si>
  <si>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</si>
  <si>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</si>
  <si>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</si>
  <si>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</si>
  <si>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</si>
  <si>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</si>
  <si>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</si>
  <si>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0.91</t>
  </si>
  <si>
    <t>▲ 1.46</t>
  </si>
  <si>
    <t>▲ 1.67</t>
  </si>
  <si>
    <t>▲ 3.13</t>
  </si>
  <si>
    <t>病院事業会計</t>
  </si>
  <si>
    <t>水道事業会計</t>
  </si>
  <si>
    <t>公共下水道事業会計</t>
  </si>
  <si>
    <t>国民健康保険特別会計</t>
  </si>
  <si>
    <t>介護保険事業特別会計</t>
  </si>
  <si>
    <t>一般会計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</si>
  <si>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</si>
  <si>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</si>
  <si>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</si>
  <si>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</si>
  <si>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</si>
  <si>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</si>
  <si>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</si>
  <si>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</si>
  <si>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</si>
  <si>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池田みどりスポーツ財団</t>
    <rPh sb="0" eb="2">
      <t>イケダ</t>
    </rPh>
    <rPh sb="9" eb="11">
      <t>ザイダン</t>
    </rPh>
    <phoneticPr fontId="2"/>
  </si>
  <si>
    <t>池田市再開発ビル</t>
    <rPh sb="0" eb="6">
      <t>イケダシサイカイハツ</t>
    </rPh>
    <phoneticPr fontId="2"/>
  </si>
  <si>
    <t>いけだ市民文化振興財団</t>
    <rPh sb="3" eb="11">
      <t>シミンブンカシンコウザイダン</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</si>
  <si>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</si>
  <si>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</si>
  <si>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</si>
  <si>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</si>
  <si>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</si>
  <si>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みんなでつくるまち推進基金</t>
    <rPh sb="9" eb="13">
      <t>スイシンキキン</t>
    </rPh>
    <phoneticPr fontId="5"/>
  </si>
  <si>
    <t>教育振興基金</t>
    <rPh sb="0" eb="6">
      <t>キョウイクシンコウキキン</t>
    </rPh>
    <phoneticPr fontId="2"/>
  </si>
  <si>
    <t>福祉基金</t>
    <rPh sb="0" eb="4">
      <t>フクシキキン</t>
    </rPh>
    <phoneticPr fontId="2"/>
  </si>
  <si>
    <t>子ども・子育て基金</t>
    <rPh sb="0" eb="1">
      <t>コ</t>
    </rPh>
    <rPh sb="4" eb="6">
      <t>コソダ</t>
    </rPh>
    <rPh sb="7" eb="9">
      <t>キキン</t>
    </rPh>
    <phoneticPr fontId="2"/>
  </si>
  <si>
    <t>世界に誇れる安全で安心なまちづくり基金</t>
    <rPh sb="0" eb="2">
      <t>セカイ</t>
    </rPh>
    <rPh sb="3" eb="4">
      <t>ホコ</t>
    </rPh>
    <rPh sb="6" eb="8">
      <t>アンゼン</t>
    </rPh>
    <rPh sb="9" eb="11">
      <t>アンシン</t>
    </rPh>
    <rPh sb="17" eb="19">
      <t>キキン</t>
    </rPh>
    <phoneticPr fontId="2"/>
  </si>
  <si>
    <t>大阪府都市ボートレース企業団</t>
    <rPh sb="0" eb="3">
      <t>オオサカフ</t>
    </rPh>
    <rPh sb="3" eb="5">
      <t>トシ</t>
    </rPh>
    <rPh sb="11" eb="13">
      <t>キギョウ</t>
    </rPh>
    <rPh sb="13" eb="14">
      <t>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</si>
</sst>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761D-405C-A4F5-3DE2A6F7B0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71794</c:v>
                </c:pt>
                <c:pt idx="1">
                  <c:v>39650</c:v>
                </c:pt>
                <c:pt idx="2">
                  <c:v>34363</c:v>
                </c:pt>
                <c:pt idx="3">
                  <c:v>13977</c:v>
                </c:pt>
                <c:pt idx="4">
                  <c:v>20425</c:v>
                </c:pt>
              </c:numCache>
            </c:numRef>
          </c:val>
          <c:smooth val="0"/>
          <c:extLst>
            <c:ext xmlns:c16="http://schemas.microsoft.com/office/drawing/2014/chart" uri="{C3380CC4-5D6E-409C-BE32-E72D297353CC}">
              <c16:uniqueId val="{00000001-761D-405C-A4F5-3DE2A6F7B05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0.5</c:v>
                </c:pt>
                <c:pt idx="1">
                  <c:v>1.03</c:v>
                </c:pt>
                <c:pt idx="2">
                  <c:v>2.16</c:v>
                </c:pt>
                <c:pt idx="3">
                  <c:v>0.51</c:v>
                </c:pt>
                <c:pt idx="4">
                  <c:v>0.72</c:v>
                </c:pt>
              </c:numCache>
            </c:numRef>
          </c:val>
          <c:extLst>
            <c:ext xmlns:c16="http://schemas.microsoft.com/office/drawing/2014/chart" uri="{C3380CC4-5D6E-409C-BE32-E72D297353CC}">
              <c16:uniqueId val="{00000000-8375-4FA0-A83E-D6924C37CB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24.12</c:v>
                </c:pt>
                <c:pt idx="1">
                  <c:v>21.51</c:v>
                </c:pt>
                <c:pt idx="2">
                  <c:v>20.84</c:v>
                </c:pt>
                <c:pt idx="3">
                  <c:v>22.35</c:v>
                </c:pt>
                <c:pt idx="4">
                  <c:v>18.18</c:v>
                </c:pt>
              </c:numCache>
            </c:numRef>
          </c:val>
          <c:extLst>
            <c:ext xmlns:c16="http://schemas.microsoft.com/office/drawing/2014/chart" uri="{C3380CC4-5D6E-409C-BE32-E72D297353CC}">
              <c16:uniqueId val="{00000001-8375-4FA0-A83E-D6924C37CB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-0.91</c:v>
                </c:pt>
                <c:pt idx="1">
                  <c:v>-1.46</c:v>
                </c:pt>
                <c:pt idx="2">
                  <c:v>1.19</c:v>
                </c:pt>
                <c:pt idx="3">
                  <c:v>-1.67</c:v>
                </c:pt>
                <c:pt idx="4">
                  <c:v>-3.13</c:v>
                </c:pt>
              </c:numCache>
            </c:numRef>
          </c:val>
          <c:smooth val="0"/>
          <c:extLst>
            <c:ext xmlns:c16="http://schemas.microsoft.com/office/drawing/2014/chart" uri="{C3380CC4-5D6E-409C-BE32-E72D297353CC}">
              <c16:uniqueId val="{00000002-8375-4FA0-A83E-D6924C37CB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DD9-4FC4-AD80-913C91ACEC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D9-4FC4-AD80-913C91ACEC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DD9-4FC4-AD80-913C91ACEC9B}"/>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0.27</c:v>
                </c:pt>
                <c:pt idx="2">
                  <c:v>#N/A</c:v>
                </c:pt>
                <c:pt idx="3">
                  <c:v>0.26</c:v>
                </c:pt>
                <c:pt idx="4">
                  <c:v>#N/A</c:v>
                </c:pt>
                <c:pt idx="5">
                  <c:v>0.25</c:v>
                </c:pt>
                <c:pt idx="6">
                  <c:v>#N/A</c:v>
                </c:pt>
                <c:pt idx="7">
                  <c:v>0.28000000000000003</c:v>
                </c:pt>
                <c:pt idx="8">
                  <c:v>#N/A</c:v>
                </c:pt>
                <c:pt idx="9">
                  <c:v>0.28000000000000003</c:v>
                </c:pt>
              </c:numCache>
            </c:numRef>
          </c:val>
          <c:extLst>
            <c:ext xmlns:c16="http://schemas.microsoft.com/office/drawing/2014/chart" uri="{C3380CC4-5D6E-409C-BE32-E72D297353CC}">
              <c16:uniqueId val="{00000003-BDD9-4FC4-AD80-913C91ACEC9B}"/>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c:v>
                </c:pt>
                <c:pt idx="2">
                  <c:v>#N/A</c:v>
                </c:pt>
                <c:pt idx="3">
                  <c:v>1.03</c:v>
                </c:pt>
                <c:pt idx="4">
                  <c:v>#N/A</c:v>
                </c:pt>
                <c:pt idx="5">
                  <c:v>2.15</c:v>
                </c:pt>
                <c:pt idx="6">
                  <c:v>#N/A</c:v>
                </c:pt>
                <c:pt idx="7">
                  <c:v>0.5</c:v>
                </c:pt>
                <c:pt idx="8">
                  <c:v>#N/A</c:v>
                </c:pt>
                <c:pt idx="9">
                  <c:v>0.71</c:v>
                </c:pt>
              </c:numCache>
            </c:numRef>
          </c:val>
          <c:extLst>
            <c:ext xmlns:c16="http://schemas.microsoft.com/office/drawing/2014/chart" uri="{C3380CC4-5D6E-409C-BE32-E72D297353CC}">
              <c16:uniqueId val="{00000004-BDD9-4FC4-AD80-913C91ACEC9B}"/>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0.19</c:v>
                </c:pt>
                <c:pt idx="2">
                  <c:v>#N/A</c:v>
                </c:pt>
                <c:pt idx="3">
                  <c:v>1.32</c:v>
                </c:pt>
                <c:pt idx="4">
                  <c:v>#N/A</c:v>
                </c:pt>
                <c:pt idx="5">
                  <c:v>0.94</c:v>
                </c:pt>
                <c:pt idx="6">
                  <c:v>#N/A</c:v>
                </c:pt>
                <c:pt idx="7">
                  <c:v>0.94</c:v>
                </c:pt>
                <c:pt idx="8">
                  <c:v>#N/A</c:v>
                </c:pt>
                <c:pt idx="9">
                  <c:v>0.97</c:v>
                </c:pt>
              </c:numCache>
            </c:numRef>
          </c:val>
          <c:extLst>
            <c:ext xmlns:c16="http://schemas.microsoft.com/office/drawing/2014/chart" uri="{C3380CC4-5D6E-409C-BE32-E72D297353CC}">
              <c16:uniqueId val="{00000005-BDD9-4FC4-AD80-913C91ACEC9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0.94</c:v>
                </c:pt>
                <c:pt idx="2">
                  <c:v>#N/A</c:v>
                </c:pt>
                <c:pt idx="3">
                  <c:v>1.8</c:v>
                </c:pt>
                <c:pt idx="4">
                  <c:v>#N/A</c:v>
                </c:pt>
                <c:pt idx="5">
                  <c:v>2.2400000000000002</c:v>
                </c:pt>
                <c:pt idx="6">
                  <c:v>#N/A</c:v>
                </c:pt>
                <c:pt idx="7">
                  <c:v>2.29</c:v>
                </c:pt>
                <c:pt idx="8">
                  <c:v>#N/A</c:v>
                </c:pt>
                <c:pt idx="9">
                  <c:v>1.8</c:v>
                </c:pt>
              </c:numCache>
            </c:numRef>
          </c:val>
          <c:extLst>
            <c:ext xmlns:c16="http://schemas.microsoft.com/office/drawing/2014/chart" uri="{C3380CC4-5D6E-409C-BE32-E72D297353CC}">
              <c16:uniqueId val="{00000006-BDD9-4FC4-AD80-913C91ACEC9B}"/>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9.27</c:v>
                </c:pt>
                <c:pt idx="2">
                  <c:v>#N/A</c:v>
                </c:pt>
                <c:pt idx="3">
                  <c:v>9.66</c:v>
                </c:pt>
                <c:pt idx="4">
                  <c:v>#N/A</c:v>
                </c:pt>
                <c:pt idx="5">
                  <c:v>9.25</c:v>
                </c:pt>
                <c:pt idx="6">
                  <c:v>#N/A</c:v>
                </c:pt>
                <c:pt idx="7">
                  <c:v>9.16</c:v>
                </c:pt>
                <c:pt idx="8">
                  <c:v>#N/A</c:v>
                </c:pt>
                <c:pt idx="9">
                  <c:v>8.4700000000000006</c:v>
                </c:pt>
              </c:numCache>
            </c:numRef>
          </c:val>
          <c:extLst>
            <c:ext xmlns:c16="http://schemas.microsoft.com/office/drawing/2014/chart" uri="{C3380CC4-5D6E-409C-BE32-E72D297353CC}">
              <c16:uniqueId val="{00000007-BDD9-4FC4-AD80-913C91ACEC9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14.12</c:v>
                </c:pt>
                <c:pt idx="2">
                  <c:v>#N/A</c:v>
                </c:pt>
                <c:pt idx="3">
                  <c:v>13.78</c:v>
                </c:pt>
                <c:pt idx="4">
                  <c:v>#N/A</c:v>
                </c:pt>
                <c:pt idx="5">
                  <c:v>12.96</c:v>
                </c:pt>
                <c:pt idx="6">
                  <c:v>#N/A</c:v>
                </c:pt>
                <c:pt idx="7">
                  <c:v>12.23</c:v>
                </c:pt>
                <c:pt idx="8">
                  <c:v>#N/A</c:v>
                </c:pt>
                <c:pt idx="9">
                  <c:v>11.22</c:v>
                </c:pt>
              </c:numCache>
            </c:numRef>
          </c:val>
          <c:extLst>
            <c:ext xmlns:c16="http://schemas.microsoft.com/office/drawing/2014/chart" uri="{C3380CC4-5D6E-409C-BE32-E72D297353CC}">
              <c16:uniqueId val="{00000008-BDD9-4FC4-AD80-913C91ACEC9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2.56</c:v>
                </c:pt>
                <c:pt idx="2">
                  <c:v>#N/A</c:v>
                </c:pt>
                <c:pt idx="3">
                  <c:v>5.72</c:v>
                </c:pt>
                <c:pt idx="4">
                  <c:v>#N/A</c:v>
                </c:pt>
                <c:pt idx="5">
                  <c:v>12.83</c:v>
                </c:pt>
                <c:pt idx="6">
                  <c:v>#N/A</c:v>
                </c:pt>
                <c:pt idx="7">
                  <c:v>19.54</c:v>
                </c:pt>
                <c:pt idx="8">
                  <c:v>#N/A</c:v>
                </c:pt>
                <c:pt idx="9">
                  <c:v>16.12</c:v>
                </c:pt>
              </c:numCache>
            </c:numRef>
          </c:val>
          <c:extLst>
            <c:ext xmlns:c16="http://schemas.microsoft.com/office/drawing/2014/chart" uri="{C3380CC4-5D6E-409C-BE32-E72D297353CC}">
              <c16:uniqueId val="{00000009-BDD9-4FC4-AD80-913C91ACEC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3455</c:v>
                </c:pt>
                <c:pt idx="5">
                  <c:v>3520</c:v>
                </c:pt>
                <c:pt idx="8">
                  <c:v>3627</c:v>
                </c:pt>
                <c:pt idx="11">
                  <c:v>3685</c:v>
                </c:pt>
                <c:pt idx="14">
                  <c:v>3781</c:v>
                </c:pt>
              </c:numCache>
            </c:numRef>
          </c:val>
          <c:extLst>
            <c:ext xmlns:c16="http://schemas.microsoft.com/office/drawing/2014/chart" uri="{C3380CC4-5D6E-409C-BE32-E72D297353CC}">
              <c16:uniqueId val="{00000000-28A8-4B2A-AA51-2ADBD477D3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A8-4B2A-AA51-2ADBD477D3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8A8-4B2A-AA51-2ADBD477D3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A8-4B2A-AA51-2ADBD477D3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714</c:v>
                </c:pt>
                <c:pt idx="3">
                  <c:v>625</c:v>
                </c:pt>
                <c:pt idx="6">
                  <c:v>576</c:v>
                </c:pt>
                <c:pt idx="9">
                  <c:v>633</c:v>
                </c:pt>
                <c:pt idx="12">
                  <c:v>679</c:v>
                </c:pt>
              </c:numCache>
            </c:numRef>
          </c:val>
          <c:extLst>
            <c:ext xmlns:c16="http://schemas.microsoft.com/office/drawing/2014/chart" uri="{C3380CC4-5D6E-409C-BE32-E72D297353CC}">
              <c16:uniqueId val="{00000004-28A8-4B2A-AA51-2ADBD477D3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A8-4B2A-AA51-2ADBD477D3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A8-4B2A-AA51-2ADBD477D3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3081</c:v>
                </c:pt>
                <c:pt idx="3">
                  <c:v>3103</c:v>
                </c:pt>
                <c:pt idx="6">
                  <c:v>3201</c:v>
                </c:pt>
                <c:pt idx="9">
                  <c:v>3443</c:v>
                </c:pt>
                <c:pt idx="12">
                  <c:v>3817</c:v>
                </c:pt>
              </c:numCache>
            </c:numRef>
          </c:val>
          <c:extLst>
            <c:ext xmlns:c16="http://schemas.microsoft.com/office/drawing/2014/chart" uri="{C3380CC4-5D6E-409C-BE32-E72D297353CC}">
              <c16:uniqueId val="{00000007-28A8-4B2A-AA51-2ADBD477D3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340</c:v>
                </c:pt>
                <c:pt idx="2">
                  <c:v>#N/A</c:v>
                </c:pt>
                <c:pt idx="3">
                  <c:v>#N/A</c:v>
                </c:pt>
                <c:pt idx="4">
                  <c:v>208</c:v>
                </c:pt>
                <c:pt idx="5">
                  <c:v>#N/A</c:v>
                </c:pt>
                <c:pt idx="6">
                  <c:v>#N/A</c:v>
                </c:pt>
                <c:pt idx="7">
                  <c:v>150</c:v>
                </c:pt>
                <c:pt idx="8">
                  <c:v>#N/A</c:v>
                </c:pt>
                <c:pt idx="9">
                  <c:v>#N/A</c:v>
                </c:pt>
                <c:pt idx="10">
                  <c:v>391</c:v>
                </c:pt>
                <c:pt idx="11">
                  <c:v>#N/A</c:v>
                </c:pt>
                <c:pt idx="12">
                  <c:v>#N/A</c:v>
                </c:pt>
                <c:pt idx="13">
                  <c:v>715</c:v>
                </c:pt>
                <c:pt idx="14">
                  <c:v>#N/A</c:v>
                </c:pt>
              </c:numCache>
            </c:numRef>
          </c:val>
          <c:smooth val="0"/>
          <c:extLst>
            <c:ext xmlns:c16="http://schemas.microsoft.com/office/drawing/2014/chart" uri="{C3380CC4-5D6E-409C-BE32-E72D297353CC}">
              <c16:uniqueId val="{00000008-28A8-4B2A-AA51-2ADBD477D3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32850</c:v>
                </c:pt>
                <c:pt idx="5">
                  <c:v>33260</c:v>
                </c:pt>
                <c:pt idx="8">
                  <c:v>33933</c:v>
                </c:pt>
                <c:pt idx="11">
                  <c:v>32465</c:v>
                </c:pt>
                <c:pt idx="14">
                  <c:v>30841</c:v>
                </c:pt>
              </c:numCache>
            </c:numRef>
          </c:val>
          <c:extLst>
            <c:ext xmlns:c16="http://schemas.microsoft.com/office/drawing/2014/chart" uri="{C3380CC4-5D6E-409C-BE32-E72D297353CC}">
              <c16:uniqueId val="{00000000-8670-4EE9-9BB0-502B9E15DD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11331</c:v>
                </c:pt>
                <c:pt idx="5">
                  <c:v>11389</c:v>
                </c:pt>
                <c:pt idx="8">
                  <c:v>10581</c:v>
                </c:pt>
                <c:pt idx="11">
                  <c:v>9807</c:v>
                </c:pt>
                <c:pt idx="14">
                  <c:v>8976</c:v>
                </c:pt>
              </c:numCache>
            </c:numRef>
          </c:val>
          <c:extLst>
            <c:ext xmlns:c16="http://schemas.microsoft.com/office/drawing/2014/chart" uri="{C3380CC4-5D6E-409C-BE32-E72D297353CC}">
              <c16:uniqueId val="{00000001-8670-4EE9-9BB0-502B9E15DD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8422</c:v>
                </c:pt>
                <c:pt idx="5">
                  <c:v>8162</c:v>
                </c:pt>
                <c:pt idx="8">
                  <c:v>8433</c:v>
                </c:pt>
                <c:pt idx="11">
                  <c:v>8888</c:v>
                </c:pt>
                <c:pt idx="14">
                  <c:v>8062</c:v>
                </c:pt>
              </c:numCache>
            </c:numRef>
          </c:val>
          <c:extLst>
            <c:ext xmlns:c16="http://schemas.microsoft.com/office/drawing/2014/chart" uri="{C3380CC4-5D6E-409C-BE32-E72D297353CC}">
              <c16:uniqueId val="{00000002-8670-4EE9-9BB0-502B9E15DD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70-4EE9-9BB0-502B9E15DD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70-4EE9-9BB0-502B9E15DD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70-4EE9-9BB0-502B9E15DD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3847</c:v>
                </c:pt>
                <c:pt idx="3">
                  <c:v>3639</c:v>
                </c:pt>
                <c:pt idx="6">
                  <c:v>3644</c:v>
                </c:pt>
                <c:pt idx="9">
                  <c:v>3529</c:v>
                </c:pt>
                <c:pt idx="12">
                  <c:v>3917</c:v>
                </c:pt>
              </c:numCache>
            </c:numRef>
          </c:val>
          <c:extLst>
            <c:ext xmlns:c16="http://schemas.microsoft.com/office/drawing/2014/chart" uri="{C3380CC4-5D6E-409C-BE32-E72D297353CC}">
              <c16:uniqueId val="{00000006-8670-4EE9-9BB0-502B9E15DD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670-4EE9-9BB0-502B9E15DD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12033</c:v>
                </c:pt>
                <c:pt idx="3">
                  <c:v>8830</c:v>
                </c:pt>
                <c:pt idx="6">
                  <c:v>7599</c:v>
                </c:pt>
                <c:pt idx="9">
                  <c:v>7026</c:v>
                </c:pt>
                <c:pt idx="12">
                  <c:v>9241</c:v>
                </c:pt>
              </c:numCache>
            </c:numRef>
          </c:val>
          <c:extLst>
            <c:ext xmlns:c16="http://schemas.microsoft.com/office/drawing/2014/chart" uri="{C3380CC4-5D6E-409C-BE32-E72D297353CC}">
              <c16:uniqueId val="{00000008-8670-4EE9-9BB0-502B9E15DD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c:v>
                </c:pt>
                <c:pt idx="3">
                  <c:v>3</c:v>
                </c:pt>
                <c:pt idx="6">
                  <c:v>3</c:v>
                </c:pt>
                <c:pt idx="9">
                  <c:v>2</c:v>
                </c:pt>
                <c:pt idx="12">
                  <c:v>2</c:v>
                </c:pt>
              </c:numCache>
            </c:numRef>
          </c:val>
          <c:extLst>
            <c:ext xmlns:c16="http://schemas.microsoft.com/office/drawing/2014/chart" uri="{C3380CC4-5D6E-409C-BE32-E72D297353CC}">
              <c16:uniqueId val="{00000009-8670-4EE9-9BB0-502B9E15DD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36325</c:v>
                </c:pt>
                <c:pt idx="3">
                  <c:v>36650</c:v>
                </c:pt>
                <c:pt idx="6">
                  <c:v>35687</c:v>
                </c:pt>
                <c:pt idx="9">
                  <c:v>33004</c:v>
                </c:pt>
                <c:pt idx="12">
                  <c:v>30330</c:v>
                </c:pt>
              </c:numCache>
            </c:numRef>
          </c:val>
          <c:extLst>
            <c:ext xmlns:c16="http://schemas.microsoft.com/office/drawing/2014/chart" uri="{C3380CC4-5D6E-409C-BE32-E72D297353CC}">
              <c16:uniqueId val="{0000000A-8670-4EE9-9BB0-502B9E15DD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670-4EE9-9BB0-502B9E15DD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4934</c:v>
                </c:pt>
                <c:pt idx="1">
                  <c:v>5235</c:v>
                </c:pt>
                <c:pt idx="2">
                  <c:v>4336</c:v>
                </c:pt>
              </c:numCache>
            </c:numRef>
          </c:val>
          <c:extLst>
            <c:ext xmlns:c16="http://schemas.microsoft.com/office/drawing/2014/chart" uri="{C3380CC4-5D6E-409C-BE32-E72D297353CC}">
              <c16:uniqueId val="{00000000-BD39-4A8A-863A-51946485BF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D39-4A8A-863A-51946485BF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2308</c:v>
                </c:pt>
                <c:pt idx="1">
                  <c:v>2449</c:v>
                </c:pt>
                <c:pt idx="2">
                  <c:v>2614</c:v>
                </c:pt>
              </c:numCache>
            </c:numRef>
          </c:val>
          <c:extLst>
            <c:ext xmlns:c16="http://schemas.microsoft.com/office/drawing/2014/chart" uri="{C3380CC4-5D6E-409C-BE32-E72D297353CC}">
              <c16:uniqueId val="{00000002-BD39-4A8A-863A-51946485BF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102,969
100,716
22.14
42,573,627
42,181,713
170,753
23,842,444
30,330,297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50" b="0" i="0" baseline="0">
              <a:solidFill>
                <a:schemeClr val="tx1"/>
              </a:solidFill>
              <a:effectLst/>
              <a:latin typeface="ＭＳ Ｐゴシック" panose="020B0600070205080204" pitchFamily="50" charset="-128"/>
              <a:ea typeface="ＭＳ Ｐゴシック" panose="020B0600070205080204" pitchFamily="50" charset="-128"/>
              <a:cs typeface="+mn-cs"/>
            </a:rPr>
            <a:t>高齢者保健福祉費や社会福祉費</a:t>
          </a:r>
          <a:r>
            <a:rPr kumimoji="1"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の増等により基準財政需要額が増加したことに加え、市民税の減等により基準財政収入額が減少したため、単年度の財政力指数は</a:t>
          </a:r>
          <a:r>
            <a:rPr kumimoji="1" lang="en-US"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0.034</a:t>
          </a:r>
          <a:r>
            <a:rPr kumimoji="1"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の減となった。３か年平均では前年度から</a:t>
          </a:r>
          <a:r>
            <a:rPr kumimoji="1" lang="en-US"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0.04</a:t>
          </a:r>
          <a:r>
            <a:rPr kumimoji="1"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の減となったものの、類似団体内平均値を上回る水準を維持している。</a:t>
          </a:r>
          <a:endParaRPr lang="ja-JP" altLang="ja-JP" sz="115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　しかしながら、今後も市税収入の大幅な増加は見込めない中で公共施設の更新を進めなければならず、投資的経費の抑制や維持管理経費の見直しなどライフサイクルコストの低減に努めるとともに、徴収体制の充実等により一層の歳入確保に努める。</a:t>
          </a:r>
          <a:endParaRPr lang="ja-JP" altLang="ja-JP" sz="115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2288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539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41</xdr:row>
      <xdr:rowOff>24493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0223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41</xdr:row>
      <xdr:rowOff>7257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022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年度は、歳入面では</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交付金や</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地方交付税</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の増加により経常一般財源等が</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増加した一方、歳出面では人件費や公債費が増加したことにより、</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経常一般財源等の増加以上に</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経常経費に充当する一般財源の額が増加したことに伴い、経常収支比率は前年度から</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1.5</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ポイント悪化し、類似団体内平均値を</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3.4</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回る水準となった。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今後も歳入の根幹をなす市税収入の大幅な増加は見込めないため、継続して行財政改革に取り組み、財政構造の弾力性の確保に努める。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37084</xdr:rowOff>
    </xdr:from>
    <xdr:to>
      <xdr:col>23</xdr:col>
      <xdr:colOff>133350</xdr:colOff>
      <xdr:row>63</xdr:row>
      <xdr:rowOff>109474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3843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63</xdr:row>
      <xdr:rowOff>37084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9848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155448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984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62</xdr:row>
      <xdr:rowOff>155448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177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30751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157734</xdr:rowOff>
    </xdr:from>
    <xdr:to>
      <xdr:col>19</xdr:col>
      <xdr:colOff>184150</xdr:colOff>
      <xdr:row>63</xdr:row>
      <xdr:rowOff>87884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72661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7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19575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新型コロナウイルスワクチン接種にかかる経費や養護老人ホーム「白寿荘」の廃止に伴う管理運営費の減少等</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物件費が</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したため、前年度より</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今後もさらなる委託化によるコスト削減を含めた適切な人員配置を進めることにより、類似団体内平均値の水準を目指す。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26133</xdr:rowOff>
    </xdr:from>
    <xdr:to>
      <xdr:col>23</xdr:col>
      <xdr:colOff>133350</xdr:colOff>
      <xdr:row>85</xdr:row>
      <xdr:rowOff>71819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599383"/>
          <a:ext cx="838200" cy="4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26321</xdr:rowOff>
    </xdr:from>
    <xdr:to>
      <xdr:col>19</xdr:col>
      <xdr:colOff>133350</xdr:colOff>
      <xdr:row>85</xdr:row>
      <xdr:rowOff>71819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99571"/>
          <a:ext cx="889000" cy="4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124892</xdr:rowOff>
    </xdr:from>
    <xdr:to>
      <xdr:col>15</xdr:col>
      <xdr:colOff>82550</xdr:colOff>
      <xdr:row>85</xdr:row>
      <xdr:rowOff>26321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55242"/>
          <a:ext cx="889000" cy="24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9080</xdr:rowOff>
    </xdr:from>
    <xdr:to>
      <xdr:col>11</xdr:col>
      <xdr:colOff>31750</xdr:colOff>
      <xdr:row>83</xdr:row>
      <xdr:rowOff>124892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39430"/>
          <a:ext cx="889000" cy="1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146783</xdr:rowOff>
    </xdr:from>
    <xdr:to>
      <xdr:col>23</xdr:col>
      <xdr:colOff>184150</xdr:colOff>
      <xdr:row>85</xdr:row>
      <xdr:rowOff>76933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118860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2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21019</xdr:rowOff>
    </xdr:from>
    <xdr:to>
      <xdr:col>19</xdr:col>
      <xdr:colOff>184150</xdr:colOff>
      <xdr:row>85</xdr:row>
      <xdr:rowOff>122619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107396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8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146971</xdr:rowOff>
    </xdr:from>
    <xdr:to>
      <xdr:col>15</xdr:col>
      <xdr:colOff>133350</xdr:colOff>
      <xdr:row>85</xdr:row>
      <xdr:rowOff>77121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61898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3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74092</xdr:rowOff>
    </xdr:from>
    <xdr:to>
      <xdr:col>11</xdr:col>
      <xdr:colOff>82550</xdr:colOff>
      <xdr:row>84</xdr:row>
      <xdr:rowOff>4242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0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160469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9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129730</xdr:rowOff>
    </xdr:from>
    <xdr:to>
      <xdr:col>7</xdr:col>
      <xdr:colOff>31750</xdr:colOff>
      <xdr:row>83</xdr:row>
      <xdr:rowOff>59880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8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44657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7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国と比較し初任給基準が高いこと、若年層職員が増加していること及び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歳超職員の昇給停止を行っていないことなどから、ラスパイレス指数が類似団体を上回っている状況。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今後、等級別職員数や年齢構成を考慮した採用により給与水準の適正化に努める。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68036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8077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136979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8077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87</xdr:row>
      <xdr:rowOff>136979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053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136979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0186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業務の委託化など、様々な分野で行政のスリム化を進めており、平成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年度以降類似団体平均値を下回る職員数となっていたが、救急隊増隊による消防職員の増加等により定数増となったため平均値とほぼ同数となっている。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今後も安定的な財政構造を確立し、行政サービスの質を維持しつつ適正な定員管理に努める。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153035</xdr:rowOff>
    </xdr:from>
    <xdr:to>
      <xdr:col>81</xdr:col>
      <xdr:colOff>44450</xdr:colOff>
      <xdr:row>63</xdr:row>
      <xdr:rowOff>23813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82935"/>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140970</xdr:rowOff>
    </xdr:from>
    <xdr:to>
      <xdr:col>77</xdr:col>
      <xdr:colOff>44450</xdr:colOff>
      <xdr:row>62</xdr:row>
      <xdr:rowOff>153035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708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136948</xdr:rowOff>
    </xdr:from>
    <xdr:to>
      <xdr:col>72</xdr:col>
      <xdr:colOff>203200</xdr:colOff>
      <xdr:row>62</xdr:row>
      <xdr:rowOff>140970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6684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114829</xdr:rowOff>
    </xdr:from>
    <xdr:to>
      <xdr:col>68</xdr:col>
      <xdr:colOff>152400</xdr:colOff>
      <xdr:row>62</xdr:row>
      <xdr:rowOff>136948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4472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144463</xdr:rowOff>
    </xdr:from>
    <xdr:to>
      <xdr:col>81</xdr:col>
      <xdr:colOff>95250</xdr:colOff>
      <xdr:row>63</xdr:row>
      <xdr:rowOff>74613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160990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1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102235</xdr:rowOff>
    </xdr:from>
    <xdr:to>
      <xdr:col>77</xdr:col>
      <xdr:colOff>95250</xdr:colOff>
      <xdr:row>63</xdr:row>
      <xdr:rowOff>32385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42562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90170</xdr:rowOff>
    </xdr:from>
    <xdr:to>
      <xdr:col>73</xdr:col>
      <xdr:colOff>44450</xdr:colOff>
      <xdr:row>63</xdr:row>
      <xdr:rowOff>20320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30497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86148</xdr:rowOff>
    </xdr:from>
    <xdr:to>
      <xdr:col>68</xdr:col>
      <xdr:colOff>203200</xdr:colOff>
      <xdr:row>63</xdr:row>
      <xdr:rowOff>16298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26475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64029</xdr:rowOff>
    </xdr:from>
    <xdr:to>
      <xdr:col>64</xdr:col>
      <xdr:colOff>152400</xdr:colOff>
      <xdr:row>62</xdr:row>
      <xdr:rowOff>165629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4356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6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年度は、一般会計の元利償還金及び</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都市計画税充当可能額</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が増加した結果、</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0.8</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ポイント悪化したも</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の、類似団体内平均を下回る水準を維持している。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今後も地方債発行にあたっては、引き続き交付税算入率の高い地方債の活用を図るなど、実質公債費比率の適正な管理に努める。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90715</xdr:rowOff>
    </xdr:from>
    <xdr:to>
      <xdr:col>81</xdr:col>
      <xdr:colOff>44450</xdr:colOff>
      <xdr:row>39</xdr:row>
      <xdr:rowOff>11188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605815"/>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79224</xdr:rowOff>
    </xdr:from>
    <xdr:to>
      <xdr:col>77</xdr:col>
      <xdr:colOff>44450</xdr:colOff>
      <xdr:row>38</xdr:row>
      <xdr:rowOff>90715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5943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79224</xdr:rowOff>
    </xdr:from>
    <xdr:to>
      <xdr:col>72</xdr:col>
      <xdr:colOff>203200</xdr:colOff>
      <xdr:row>40</xdr:row>
      <xdr:rowOff>605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94324"/>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605</xdr:rowOff>
    </xdr:from>
    <xdr:to>
      <xdr:col>68</xdr:col>
      <xdr:colOff>152400</xdr:colOff>
      <xdr:row>40</xdr:row>
      <xdr:rowOff>149981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85860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131838</xdr:rowOff>
    </xdr:from>
    <xdr:to>
      <xdr:col>81</xdr:col>
      <xdr:colOff>95250</xdr:colOff>
      <xdr:row>39</xdr:row>
      <xdr:rowOff>61988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148365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28424</xdr:rowOff>
    </xdr:from>
    <xdr:to>
      <xdr:col>73</xdr:col>
      <xdr:colOff>44450</xdr:colOff>
      <xdr:row>38</xdr:row>
      <xdr:rowOff>130024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140201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121255</xdr:rowOff>
    </xdr:from>
    <xdr:to>
      <xdr:col>68</xdr:col>
      <xdr:colOff>203200</xdr:colOff>
      <xdr:row>40</xdr:row>
      <xdr:rowOff>51405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年度は公営企業債等へ</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一般会計繰入見込額</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は増加したものの</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、臨時財政対策債等の発行の減による地方債残高の減少により前年度に引き続き、比率が算定されない結果となった。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今後、老朽化した公共施設の更新に取り組まなければならないため、「公共施設等総合管理計画」などの中長期的計画のもと、将来への負担を少しでも軽減できるよう適正な公債管理に努める。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102,969
100,716
22.14
42,573,627
42,181,713
170,753
23,842,444
30,330,297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救急隊増隊等による定数増、会計年度任用職員の増、人事院勧告に伴う月例給等の引上げによる増の一方、定年引上げにより定年退職者がいなかったため退職手当の大幅減により経常収支比率としては前年度に比べ微減となっ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また、令和元年度から技能職給料表を導入しているが、現給保障により依然として技能職員の平均給与が高水準であるなどの理由から、類似団体と比して人件費に係る経常収支比率は高い水準となっている。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122428</xdr:rowOff>
    </xdr:from>
    <xdr:to>
      <xdr:col>24</xdr:col>
      <xdr:colOff>25400</xdr:colOff>
      <xdr:row>40</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9804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94996</xdr:rowOff>
    </xdr:from>
    <xdr:to>
      <xdr:col>19</xdr:col>
      <xdr:colOff>187325</xdr:colOff>
      <xdr:row>40</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9529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94996</xdr:rowOff>
    </xdr:from>
    <xdr:to>
      <xdr:col>15</xdr:col>
      <xdr:colOff>98425</xdr:colOff>
      <xdr:row>41</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9529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28702</xdr:rowOff>
    </xdr:from>
    <xdr:to>
      <xdr:col>11</xdr:col>
      <xdr:colOff>9525</xdr:colOff>
      <xdr:row>41</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15252"/>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71628</xdr:rowOff>
    </xdr:from>
    <xdr:to>
      <xdr:col>24</xdr:col>
      <xdr:colOff>76200</xdr:colOff>
      <xdr:row>41</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43705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90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108204</xdr:rowOff>
    </xdr:from>
    <xdr:to>
      <xdr:col>20</xdr:col>
      <xdr:colOff>38100</xdr:colOff>
      <xdr:row>41</xdr:row>
      <xdr:rowOff>38354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23131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5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44196</xdr:rowOff>
    </xdr:from>
    <xdr:to>
      <xdr:col>15</xdr:col>
      <xdr:colOff>149225</xdr:colOff>
      <xdr:row>40</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130573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9906</xdr:rowOff>
    </xdr:from>
    <xdr:to>
      <xdr:col>11</xdr:col>
      <xdr:colOff>60325</xdr:colOff>
      <xdr:row>41</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12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149352</xdr:rowOff>
    </xdr:from>
    <xdr:to>
      <xdr:col>6</xdr:col>
      <xdr:colOff>171450</xdr:colOff>
      <xdr:row>39</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64279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物件費に係る経常収支比率は、類似団体内平均値及び全国平均、大阪府平均のいずれと比べても高い水準にある。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業務の委託化による人件費から物件費への移行は継続していくため、行政のスリム化により委託料以外の物件費の縮減に努めるとともに、委託料についても民間活力による効率化や競争に伴うコスト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170543</xdr:rowOff>
    </xdr:from>
    <xdr:to>
      <xdr:col>82</xdr:col>
      <xdr:colOff>107950</xdr:colOff>
      <xdr:row>19</xdr:row>
      <xdr:rowOff>64407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56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19</xdr:row>
      <xdr:rowOff>64407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89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19</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45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19</xdr:row>
      <xdr:rowOff>97064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457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119743</xdr:rowOff>
    </xdr:from>
    <xdr:to>
      <xdr:col>82</xdr:col>
      <xdr:colOff>158750</xdr:colOff>
      <xdr:row>19</xdr:row>
      <xdr:rowOff>49893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91820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7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13607</xdr:rowOff>
    </xdr:from>
    <xdr:to>
      <xdr:col>78</xdr:col>
      <xdr:colOff>120650</xdr:colOff>
      <xdr:row>19</xdr:row>
      <xdr:rowOff>115207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99984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5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46264</xdr:rowOff>
    </xdr:from>
    <xdr:to>
      <xdr:col>65</xdr:col>
      <xdr:colOff>53975</xdr:colOff>
      <xdr:row>19</xdr:row>
      <xdr:rowOff>147864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132641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年度は、前年度より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ポイント増加したものの、引き続き類似団体内平均値を下回る水準となっている。その要因としては、生活保護率が類似団体内平均値と比べて低いことが挙げられる。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決算額については、保健衛生費関連経費や障がい福祉関連経費などが増加し続けており、今後も扶助費は上昇が続くと見込まれる。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xdr:rowOff>
    </xdr:from>
    <xdr:to>
      <xdr:col>24</xdr:col>
      <xdr:colOff>25400</xdr:colOff>
      <xdr:row>56</xdr:row>
      <xdr:rowOff>66040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062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5080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7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6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56</xdr:row>
      <xdr:rowOff>73660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68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xdr:rowOff>
    </xdr:from>
    <xdr:to>
      <xdr:col>24</xdr:col>
      <xdr:colOff>76200</xdr:colOff>
      <xdr:row>56</xdr:row>
      <xdr:rowOff>116840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31767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125730</xdr:rowOff>
    </xdr:from>
    <xdr:to>
      <xdr:col>20</xdr:col>
      <xdr:colOff>38100</xdr:colOff>
      <xdr:row>56</xdr:row>
      <xdr:rowOff>55880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22860</xdr:rowOff>
    </xdr:from>
    <xdr:to>
      <xdr:col>6</xdr:col>
      <xdr:colOff>171450</xdr:colOff>
      <xdr:row>56</xdr:row>
      <xdr:rowOff>124460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134637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　令和５年度は、前年度より</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0.7</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ポイント増加し、類似団体内平均値を上回る水準となっている。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　今後も高齢化の影響などにより、医療・介護関係の特別会計への繰出金の増加傾向が続くと見込まれるため、特別会計の健全化を図り、繰出金の適正化に努める。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29028</xdr:rowOff>
    </xdr:from>
    <xdr:to>
      <xdr:col>82</xdr:col>
      <xdr:colOff>107950</xdr:colOff>
      <xdr:row>58</xdr:row>
      <xdr:rowOff>105228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731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113393</xdr:rowOff>
    </xdr:from>
    <xdr:to>
      <xdr:col>78</xdr:col>
      <xdr:colOff>69850</xdr:colOff>
      <xdr:row>58</xdr:row>
      <xdr:rowOff>29028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86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57</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86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57</xdr:row>
      <xdr:rowOff>167822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29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54428</xdr:rowOff>
    </xdr:from>
    <xdr:to>
      <xdr:col>82</xdr:col>
      <xdr:colOff>158750</xdr:colOff>
      <xdr:row>58</xdr:row>
      <xdr:rowOff>156028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26505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小・中学校の給食費無償化に伴う補助金の増加</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等により、前年度より</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0.7</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、引き続き類似団体内平均値を下回る水準を維持している。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　今後も引き続き補助費全体の適正な管理に努める。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152146</xdr:rowOff>
    </xdr:from>
    <xdr:to>
      <xdr:col>82</xdr:col>
      <xdr:colOff>107950</xdr:colOff>
      <xdr:row>34</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099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152146</xdr:rowOff>
    </xdr:from>
    <xdr:to>
      <xdr:col>78</xdr:col>
      <xdr:colOff>69850</xdr:colOff>
      <xdr:row>34</xdr:row>
      <xdr:rowOff>8128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099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xdr:rowOff>
    </xdr:from>
    <xdr:to>
      <xdr:col>73</xdr:col>
      <xdr:colOff>180975</xdr:colOff>
      <xdr:row>34</xdr:row>
      <xdr:rowOff>35560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374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72136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8648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165354</xdr:rowOff>
    </xdr:from>
    <xdr:to>
      <xdr:col>82</xdr:col>
      <xdr:colOff>158750</xdr:colOff>
      <xdr:row>34</xdr:row>
      <xdr:rowOff>95504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10431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101346</xdr:rowOff>
    </xdr:from>
    <xdr:to>
      <xdr:col>78</xdr:col>
      <xdr:colOff>120650</xdr:colOff>
      <xdr:row>34</xdr:row>
      <xdr:rowOff>31496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41673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2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128778</xdr:rowOff>
    </xdr:from>
    <xdr:to>
      <xdr:col>74</xdr:col>
      <xdr:colOff>31750</xdr:colOff>
      <xdr:row>34</xdr:row>
      <xdr:rowOff>58928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69105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年度は、元金償還が増加したことにより、前年度より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ポイント増加し、類似団体内平均値を上回る水準となった。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建設事業債の発行にあたっては、多くの公共施設が更新時期を迎えるため、その発行を精査することで引き続き適正な公債管理に努める。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2486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77</xdr:row>
      <xdr:rowOff>46989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72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76</xdr:row>
      <xdr:rowOff>142239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72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76</xdr:row>
      <xdr:rowOff>142239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172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年度は、人件費や扶助費の増加等によって前年度より</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ポイント上昇し、類似団体内平均値を上回る水準となっている。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　物件費や扶助費に係る経常収支比率は上昇傾向が見込まれるため、</a:t>
          </a:r>
          <a:r>
            <a:rPr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行財政ステップアップガイド重点計画</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などに基づき、事務事業の見直しやコスト削減及び歳入の確保に努めることで、経常収支比率の上昇を抑制する。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629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16511</xdr:rowOff>
    </xdr:from>
    <xdr:to>
      <xdr:col>78</xdr:col>
      <xdr:colOff>69850</xdr:colOff>
      <xdr:row>77</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181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16511</xdr:rowOff>
    </xdr:from>
    <xdr:to>
      <xdr:col>73</xdr:col>
      <xdr:colOff>180975</xdr:colOff>
      <xdr:row>77</xdr:row>
      <xdr:rowOff>153670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181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153670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486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137161</xdr:rowOff>
    </xdr:from>
    <xdr:to>
      <xdr:col>74</xdr:col>
      <xdr:colOff>31750</xdr:colOff>
      <xdr:row>77</xdr:row>
      <xdr:rowOff>67311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52088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102870</xdr:rowOff>
    </xdr:from>
    <xdr:to>
      <xdr:col>69</xdr:col>
      <xdr:colOff>142875</xdr:colOff>
      <xdr:row>78</xdr:row>
      <xdr:rowOff>33020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134849</xdr:rowOff>
    </xdr:from>
    <xdr:to>
      <xdr:col>29</xdr:col>
      <xdr:colOff>127000</xdr:colOff>
      <xdr:row>15</xdr:row>
      <xdr:rowOff>50335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82774"/>
          <a:ext cx="647700" cy="86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50335</xdr:rowOff>
    </xdr:from>
    <xdr:to>
      <xdr:col>26</xdr:col>
      <xdr:colOff>50800</xdr:colOff>
      <xdr:row>15</xdr:row>
      <xdr:rowOff>145936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69710"/>
          <a:ext cx="698500" cy="9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145936</xdr:rowOff>
    </xdr:from>
    <xdr:to>
      <xdr:col>22</xdr:col>
      <xdr:colOff>114300</xdr:colOff>
      <xdr:row>15</xdr:row>
      <xdr:rowOff>153960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65311"/>
          <a:ext cx="698500" cy="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153960</xdr:rowOff>
    </xdr:from>
    <xdr:to>
      <xdr:col>18</xdr:col>
      <xdr:colOff>177800</xdr:colOff>
      <xdr:row>16</xdr:row>
      <xdr:rowOff>45100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73335"/>
          <a:ext cx="698500" cy="62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143862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84049</xdr:rowOff>
    </xdr:from>
    <xdr:to>
      <xdr:col>29</xdr:col>
      <xdr:colOff>177800</xdr:colOff>
      <xdr:row>15</xdr:row>
      <xdr:rowOff>14199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31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100576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7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170985</xdr:rowOff>
    </xdr:from>
    <xdr:to>
      <xdr:col>26</xdr:col>
      <xdr:colOff>101600</xdr:colOff>
      <xdr:row>15</xdr:row>
      <xdr:rowOff>101135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18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111312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87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95136</xdr:rowOff>
    </xdr:from>
    <xdr:to>
      <xdr:col>22</xdr:col>
      <xdr:colOff>165100</xdr:colOff>
      <xdr:row>16</xdr:row>
      <xdr:rowOff>25286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14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35463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8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103160</xdr:rowOff>
    </xdr:from>
    <xdr:to>
      <xdr:col>19</xdr:col>
      <xdr:colOff>38100</xdr:colOff>
      <xdr:row>16</xdr:row>
      <xdr:rowOff>33310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22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43487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9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165750</xdr:rowOff>
    </xdr:from>
    <xdr:to>
      <xdr:col>15</xdr:col>
      <xdr:colOff>101600</xdr:colOff>
      <xdr:row>16</xdr:row>
      <xdr:rowOff>95900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8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106077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5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300812</xdr:rowOff>
    </xdr:from>
    <xdr:to>
      <xdr:col>29</xdr:col>
      <xdr:colOff>127000</xdr:colOff>
      <xdr:row>36</xdr:row>
      <xdr:rowOff>77927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11162"/>
          <a:ext cx="647700" cy="120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77927</xdr:rowOff>
    </xdr:from>
    <xdr:to>
      <xdr:col>26</xdr:col>
      <xdr:colOff>50800</xdr:colOff>
      <xdr:row>36</xdr:row>
      <xdr:rowOff>166777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31177"/>
          <a:ext cx="698500" cy="88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145631</xdr:rowOff>
    </xdr:from>
    <xdr:to>
      <xdr:col>22</xdr:col>
      <xdr:colOff>114300</xdr:colOff>
      <xdr:row>36</xdr:row>
      <xdr:rowOff>166777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98881"/>
          <a:ext cx="698500" cy="21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97282</xdr:rowOff>
    </xdr:from>
    <xdr:to>
      <xdr:col>18</xdr:col>
      <xdr:colOff>177800</xdr:colOff>
      <xdr:row>36</xdr:row>
      <xdr:rowOff>145631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50532"/>
          <a:ext cx="698500" cy="48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250012</xdr:rowOff>
    </xdr:from>
    <xdr:to>
      <xdr:col>29</xdr:col>
      <xdr:colOff>177800</xdr:colOff>
      <xdr:row>36</xdr:row>
      <xdr:rowOff>8712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60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222089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3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27127</xdr:rowOff>
    </xdr:from>
    <xdr:to>
      <xdr:col>26</xdr:col>
      <xdr:colOff>101600</xdr:colOff>
      <xdr:row>36</xdr:row>
      <xdr:rowOff>128727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80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113504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6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115977</xdr:rowOff>
    </xdr:from>
    <xdr:to>
      <xdr:col>22</xdr:col>
      <xdr:colOff>165100</xdr:colOff>
      <xdr:row>37</xdr:row>
      <xdr:rowOff>46127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69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30904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5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94831</xdr:rowOff>
    </xdr:from>
    <xdr:to>
      <xdr:col>19</xdr:col>
      <xdr:colOff>38100</xdr:colOff>
      <xdr:row>37</xdr:row>
      <xdr:rowOff>24981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48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9758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3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46482</xdr:rowOff>
    </xdr:from>
    <xdr:to>
      <xdr:col>15</xdr:col>
      <xdr:colOff>101600</xdr:colOff>
      <xdr:row>36</xdr:row>
      <xdr:rowOff>148082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99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132859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8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102,969
100,716
22.14
42,573,627
42,181,713
170,753
23,842,444
30,330,297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2540</xdr:rowOff>
    </xdr:from>
    <xdr:to>
      <xdr:col>24</xdr:col>
      <xdr:colOff>63500</xdr:colOff>
      <xdr:row>34</xdr:row>
      <xdr:rowOff>26863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31840"/>
          <a:ext cx="8382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26863</xdr:rowOff>
    </xdr:from>
    <xdr:to>
      <xdr:col>19</xdr:col>
      <xdr:colOff>177800</xdr:colOff>
      <xdr:row>34</xdr:row>
      <xdr:rowOff>70480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56163"/>
          <a:ext cx="889000" cy="4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70480</xdr:rowOff>
    </xdr:from>
    <xdr:to>
      <xdr:col>15</xdr:col>
      <xdr:colOff>50800</xdr:colOff>
      <xdr:row>34</xdr:row>
      <xdr:rowOff>79441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99780"/>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79441</xdr:rowOff>
    </xdr:from>
    <xdr:to>
      <xdr:col>10</xdr:col>
      <xdr:colOff>114300</xdr:colOff>
      <xdr:row>36</xdr:row>
      <xdr:rowOff>5992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908741"/>
          <a:ext cx="889000" cy="2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138925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123190</xdr:rowOff>
    </xdr:from>
    <xdr:to>
      <xdr:col>24</xdr:col>
      <xdr:colOff>114300</xdr:colOff>
      <xdr:row>34</xdr:row>
      <xdr:rowOff>53340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146067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3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147513</xdr:rowOff>
    </xdr:from>
    <xdr:to>
      <xdr:col>20</xdr:col>
      <xdr:colOff>38100</xdr:colOff>
      <xdr:row>34</xdr:row>
      <xdr:rowOff>77663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94190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58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19680</xdr:rowOff>
    </xdr:from>
    <xdr:to>
      <xdr:col>15</xdr:col>
      <xdr:colOff>101600</xdr:colOff>
      <xdr:row>34</xdr:row>
      <xdr:rowOff>121280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4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137807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62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28641</xdr:rowOff>
    </xdr:from>
    <xdr:to>
      <xdr:col>10</xdr:col>
      <xdr:colOff>165100</xdr:colOff>
      <xdr:row>34</xdr:row>
      <xdr:rowOff>130241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146768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63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126642</xdr:rowOff>
    </xdr:from>
    <xdr:to>
      <xdr:col>6</xdr:col>
      <xdr:colOff>38100</xdr:colOff>
      <xdr:row>36</xdr:row>
      <xdr:rowOff>56792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2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73319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166969</xdr:rowOff>
    </xdr:from>
    <xdr:to>
      <xdr:col>24</xdr:col>
      <xdr:colOff>63500</xdr:colOff>
      <xdr:row>56</xdr:row>
      <xdr:rowOff>116432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96719"/>
          <a:ext cx="838200" cy="1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166969</xdr:rowOff>
    </xdr:from>
    <xdr:to>
      <xdr:col>19</xdr:col>
      <xdr:colOff>177800</xdr:colOff>
      <xdr:row>56</xdr:row>
      <xdr:rowOff>13578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96719"/>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13578</xdr:rowOff>
    </xdr:from>
    <xdr:to>
      <xdr:col>15</xdr:col>
      <xdr:colOff>50800</xdr:colOff>
      <xdr:row>57</xdr:row>
      <xdr:rowOff>101230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14778"/>
          <a:ext cx="889000" cy="25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94290</xdr:rowOff>
    </xdr:from>
    <xdr:to>
      <xdr:col>10</xdr:col>
      <xdr:colOff>114300</xdr:colOff>
      <xdr:row>57</xdr:row>
      <xdr:rowOff>101230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66940"/>
          <a:ext cx="889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44271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65632</xdr:rowOff>
    </xdr:from>
    <xdr:to>
      <xdr:col>24</xdr:col>
      <xdr:colOff>114300</xdr:colOff>
      <xdr:row>56</xdr:row>
      <xdr:rowOff>167232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6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88509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116169</xdr:rowOff>
    </xdr:from>
    <xdr:to>
      <xdr:col>20</xdr:col>
      <xdr:colOff>38100</xdr:colOff>
      <xdr:row>56</xdr:row>
      <xdr:rowOff>46319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4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62846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2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134228</xdr:rowOff>
    </xdr:from>
    <xdr:to>
      <xdr:col>15</xdr:col>
      <xdr:colOff>101600</xdr:colOff>
      <xdr:row>56</xdr:row>
      <xdr:rowOff>64378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6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80905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3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50430</xdr:rowOff>
    </xdr:from>
    <xdr:to>
      <xdr:col>10</xdr:col>
      <xdr:colOff>165100</xdr:colOff>
      <xdr:row>57</xdr:row>
      <xdr:rowOff>152030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168557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43490</xdr:rowOff>
    </xdr:from>
    <xdr:to>
      <xdr:col>6</xdr:col>
      <xdr:colOff>38100</xdr:colOff>
      <xdr:row>57</xdr:row>
      <xdr:rowOff>145090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161617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9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163588</xdr:rowOff>
    </xdr:from>
    <xdr:to>
      <xdr:col>24</xdr:col>
      <xdr:colOff>63500</xdr:colOff>
      <xdr:row>76</xdr:row>
      <xdr:rowOff>164218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193788"/>
          <a:ext cx="8382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163588</xdr:rowOff>
    </xdr:from>
    <xdr:to>
      <xdr:col>19</xdr:col>
      <xdr:colOff>177800</xdr:colOff>
      <xdr:row>77</xdr:row>
      <xdr:rowOff>54490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93788"/>
          <a:ext cx="889000" cy="6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27742</xdr:rowOff>
    </xdr:from>
    <xdr:to>
      <xdr:col>15</xdr:col>
      <xdr:colOff>50800</xdr:colOff>
      <xdr:row>77</xdr:row>
      <xdr:rowOff>54490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29392"/>
          <a:ext cx="889000" cy="2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24657</xdr:rowOff>
    </xdr:from>
    <xdr:to>
      <xdr:col>10</xdr:col>
      <xdr:colOff>114300</xdr:colOff>
      <xdr:row>77</xdr:row>
      <xdr:rowOff>27742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26307"/>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113418</xdr:rowOff>
    </xdr:from>
    <xdr:to>
      <xdr:col>24</xdr:col>
      <xdr:colOff>114300</xdr:colOff>
      <xdr:row>77</xdr:row>
      <xdr:rowOff>43568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91845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112788</xdr:rowOff>
    </xdr:from>
    <xdr:to>
      <xdr:col>20</xdr:col>
      <xdr:colOff>38100</xdr:colOff>
      <xdr:row>77</xdr:row>
      <xdr:rowOff>42938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4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34065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23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3690</xdr:rowOff>
    </xdr:from>
    <xdr:to>
      <xdr:col>15</xdr:col>
      <xdr:colOff>101600</xdr:colOff>
      <xdr:row>77</xdr:row>
      <xdr:rowOff>105290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96417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9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148392</xdr:rowOff>
    </xdr:from>
    <xdr:to>
      <xdr:col>10</xdr:col>
      <xdr:colOff>165100</xdr:colOff>
      <xdr:row>77</xdr:row>
      <xdr:rowOff>78542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7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69669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27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145307</xdr:rowOff>
    </xdr:from>
    <xdr:to>
      <xdr:col>6</xdr:col>
      <xdr:colOff>38100</xdr:colOff>
      <xdr:row>77</xdr:row>
      <xdr:rowOff>75457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7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66584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26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50211</xdr:rowOff>
    </xdr:from>
    <xdr:to>
      <xdr:col>24</xdr:col>
      <xdr:colOff>63500</xdr:colOff>
      <xdr:row>96</xdr:row>
      <xdr:rowOff>125444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09411"/>
          <a:ext cx="838200" cy="7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54555</xdr:rowOff>
    </xdr:from>
    <xdr:to>
      <xdr:col>19</xdr:col>
      <xdr:colOff>177800</xdr:colOff>
      <xdr:row>96</xdr:row>
      <xdr:rowOff>125444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13755"/>
          <a:ext cx="889000" cy="7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54555</xdr:rowOff>
    </xdr:from>
    <xdr:to>
      <xdr:col>15</xdr:col>
      <xdr:colOff>50800</xdr:colOff>
      <xdr:row>97</xdr:row>
      <xdr:rowOff>58029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13755"/>
          <a:ext cx="889000" cy="17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58029</xdr:rowOff>
    </xdr:from>
    <xdr:to>
      <xdr:col>10</xdr:col>
      <xdr:colOff>114300</xdr:colOff>
      <xdr:row>97</xdr:row>
      <xdr:rowOff>91839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88679"/>
          <a:ext cx="8890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170861</xdr:rowOff>
    </xdr:from>
    <xdr:to>
      <xdr:col>24</xdr:col>
      <xdr:colOff>114300</xdr:colOff>
      <xdr:row>96</xdr:row>
      <xdr:rowOff>101011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149288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3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74644</xdr:rowOff>
    </xdr:from>
    <xdr:to>
      <xdr:col>20</xdr:col>
      <xdr:colOff>38100</xdr:colOff>
      <xdr:row>97</xdr:row>
      <xdr:rowOff>4794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167371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62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3755</xdr:rowOff>
    </xdr:from>
    <xdr:to>
      <xdr:col>15</xdr:col>
      <xdr:colOff>101600</xdr:colOff>
      <xdr:row>96</xdr:row>
      <xdr:rowOff>105355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96482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7229</xdr:rowOff>
    </xdr:from>
    <xdr:to>
      <xdr:col>10</xdr:col>
      <xdr:colOff>165100</xdr:colOff>
      <xdr:row>97</xdr:row>
      <xdr:rowOff>108829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3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99956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3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41039</xdr:rowOff>
    </xdr:from>
    <xdr:to>
      <xdr:col>6</xdr:col>
      <xdr:colOff>38100</xdr:colOff>
      <xdr:row>97</xdr:row>
      <xdr:rowOff>142639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133766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6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70946</xdr:rowOff>
    </xdr:from>
    <xdr:to>
      <xdr:col>55</xdr:col>
      <xdr:colOff>0</xdr:colOff>
      <xdr:row>37</xdr:row>
      <xdr:rowOff>93871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414596"/>
          <a:ext cx="8382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70946</xdr:rowOff>
    </xdr:from>
    <xdr:to>
      <xdr:col>50</xdr:col>
      <xdr:colOff>114300</xdr:colOff>
      <xdr:row>37</xdr:row>
      <xdr:rowOff>107718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14596"/>
          <a:ext cx="889000" cy="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12892</xdr:rowOff>
    </xdr:from>
    <xdr:to>
      <xdr:col>45</xdr:col>
      <xdr:colOff>177800</xdr:colOff>
      <xdr:row>37</xdr:row>
      <xdr:rowOff>107718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327842"/>
          <a:ext cx="889000" cy="11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12892</xdr:rowOff>
    </xdr:from>
    <xdr:to>
      <xdr:col>41</xdr:col>
      <xdr:colOff>50800</xdr:colOff>
      <xdr:row>37</xdr:row>
      <xdr:rowOff>158663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327842"/>
          <a:ext cx="889000" cy="117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43071</xdr:rowOff>
    </xdr:from>
    <xdr:to>
      <xdr:col>55</xdr:col>
      <xdr:colOff>50800</xdr:colOff>
      <xdr:row>37</xdr:row>
      <xdr:rowOff>144671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129448</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0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20146</xdr:rowOff>
    </xdr:from>
    <xdr:to>
      <xdr:col>50</xdr:col>
      <xdr:colOff>165100</xdr:colOff>
      <xdr:row>37</xdr:row>
      <xdr:rowOff>121746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6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112873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5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56918</xdr:rowOff>
    </xdr:from>
    <xdr:to>
      <xdr:col>46</xdr:col>
      <xdr:colOff>38100</xdr:colOff>
      <xdr:row>37</xdr:row>
      <xdr:rowOff>158518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0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149644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9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133542</xdr:rowOff>
    </xdr:from>
    <xdr:to>
      <xdr:col>41</xdr:col>
      <xdr:colOff>101600</xdr:colOff>
      <xdr:row>31</xdr:row>
      <xdr:rowOff>63692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2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54819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36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107863</xdr:rowOff>
    </xdr:from>
    <xdr:to>
      <xdr:col>36</xdr:col>
      <xdr:colOff>165100</xdr:colOff>
      <xdr:row>38</xdr:row>
      <xdr:rowOff>38013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29140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4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127953</xdr:rowOff>
    </xdr:from>
    <xdr:to>
      <xdr:col>55</xdr:col>
      <xdr:colOff>0</xdr:colOff>
      <xdr:row>58</xdr:row>
      <xdr:rowOff>38392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00603"/>
          <a:ext cx="838200" cy="8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122390</xdr:rowOff>
    </xdr:from>
    <xdr:to>
      <xdr:col>50</xdr:col>
      <xdr:colOff>114300</xdr:colOff>
      <xdr:row>58</xdr:row>
      <xdr:rowOff>38392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723590"/>
          <a:ext cx="889000" cy="2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55245</xdr:rowOff>
    </xdr:from>
    <xdr:to>
      <xdr:col>45</xdr:col>
      <xdr:colOff>177800</xdr:colOff>
      <xdr:row>56</xdr:row>
      <xdr:rowOff>122390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656445"/>
          <a:ext cx="889000" cy="6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161366</xdr:rowOff>
    </xdr:from>
    <xdr:to>
      <xdr:col>41</xdr:col>
      <xdr:colOff>50800</xdr:colOff>
      <xdr:row>56</xdr:row>
      <xdr:rowOff>55245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248216"/>
          <a:ext cx="889000" cy="40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56710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77153</xdr:rowOff>
    </xdr:from>
    <xdr:to>
      <xdr:col>55</xdr:col>
      <xdr:colOff>50800</xdr:colOff>
      <xdr:row>58</xdr:row>
      <xdr:rowOff>7303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4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163530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6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159042</xdr:rowOff>
    </xdr:from>
    <xdr:to>
      <xdr:col>50</xdr:col>
      <xdr:colOff>165100</xdr:colOff>
      <xdr:row>58</xdr:row>
      <xdr:rowOff>89192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80319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71590</xdr:rowOff>
    </xdr:from>
    <xdr:to>
      <xdr:col>46</xdr:col>
      <xdr:colOff>38100</xdr:colOff>
      <xdr:row>57</xdr:row>
      <xdr:rowOff>1740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164317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4445</xdr:rowOff>
    </xdr:from>
    <xdr:to>
      <xdr:col>41</xdr:col>
      <xdr:colOff>101600</xdr:colOff>
      <xdr:row>56</xdr:row>
      <xdr:rowOff>106045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97172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110566</xdr:rowOff>
    </xdr:from>
    <xdr:to>
      <xdr:col>36</xdr:col>
      <xdr:colOff>165100</xdr:colOff>
      <xdr:row>54</xdr:row>
      <xdr:rowOff>40716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19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57243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89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59644</xdr:rowOff>
    </xdr:from>
    <xdr:to>
      <xdr:col>55</xdr:col>
      <xdr:colOff>0</xdr:colOff>
      <xdr:row>78</xdr:row>
      <xdr:rowOff>82093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32744"/>
          <a:ext cx="8382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105936</xdr:rowOff>
    </xdr:from>
    <xdr:to>
      <xdr:col>50</xdr:col>
      <xdr:colOff>114300</xdr:colOff>
      <xdr:row>78</xdr:row>
      <xdr:rowOff>59644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307586"/>
          <a:ext cx="889000" cy="1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87442</xdr:rowOff>
    </xdr:from>
    <xdr:to>
      <xdr:col>45</xdr:col>
      <xdr:colOff>177800</xdr:colOff>
      <xdr:row>77</xdr:row>
      <xdr:rowOff>105936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946192"/>
          <a:ext cx="889000" cy="36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87442</xdr:rowOff>
    </xdr:from>
    <xdr:to>
      <xdr:col>41</xdr:col>
      <xdr:colOff>50800</xdr:colOff>
      <xdr:row>75</xdr:row>
      <xdr:rowOff>135859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946192"/>
          <a:ext cx="889000" cy="4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35689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80883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31293</xdr:rowOff>
    </xdr:from>
    <xdr:to>
      <xdr:col>55</xdr:col>
      <xdr:colOff>50800</xdr:colOff>
      <xdr:row>78</xdr:row>
      <xdr:rowOff>132893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117670</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1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8844</xdr:rowOff>
    </xdr:from>
    <xdr:to>
      <xdr:col>50</xdr:col>
      <xdr:colOff>165100</xdr:colOff>
      <xdr:row>78</xdr:row>
      <xdr:rowOff>110444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101571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47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55136</xdr:rowOff>
    </xdr:from>
    <xdr:to>
      <xdr:col>46</xdr:col>
      <xdr:colOff>38100</xdr:colOff>
      <xdr:row>77</xdr:row>
      <xdr:rowOff>156736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147863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34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36642</xdr:rowOff>
    </xdr:from>
    <xdr:to>
      <xdr:col>41</xdr:col>
      <xdr:colOff>101600</xdr:colOff>
      <xdr:row>75</xdr:row>
      <xdr:rowOff>138242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8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154769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67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85059</xdr:rowOff>
    </xdr:from>
    <xdr:to>
      <xdr:col>36</xdr:col>
      <xdr:colOff>165100</xdr:colOff>
      <xdr:row>76</xdr:row>
      <xdr:rowOff>15208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943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31736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7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127679</xdr:rowOff>
    </xdr:from>
    <xdr:to>
      <xdr:col>55</xdr:col>
      <xdr:colOff>0</xdr:colOff>
      <xdr:row>98</xdr:row>
      <xdr:rowOff>26276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58329"/>
          <a:ext cx="838200" cy="7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146805</xdr:rowOff>
    </xdr:from>
    <xdr:to>
      <xdr:col>50</xdr:col>
      <xdr:colOff>114300</xdr:colOff>
      <xdr:row>98</xdr:row>
      <xdr:rowOff>26276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606005"/>
          <a:ext cx="889000" cy="22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146805</xdr:rowOff>
    </xdr:from>
    <xdr:to>
      <xdr:col>45</xdr:col>
      <xdr:colOff>177800</xdr:colOff>
      <xdr:row>97</xdr:row>
      <xdr:rowOff>157417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06005"/>
          <a:ext cx="889000" cy="18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59310</xdr:rowOff>
    </xdr:from>
    <xdr:to>
      <xdr:col>41</xdr:col>
      <xdr:colOff>50800</xdr:colOff>
      <xdr:row>97</xdr:row>
      <xdr:rowOff>157417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347060"/>
          <a:ext cx="889000" cy="44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76879</xdr:rowOff>
    </xdr:from>
    <xdr:to>
      <xdr:col>55</xdr:col>
      <xdr:colOff>50800</xdr:colOff>
      <xdr:row>98</xdr:row>
      <xdr:rowOff>7029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55306</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8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146926</xdr:rowOff>
    </xdr:from>
    <xdr:to>
      <xdr:col>50</xdr:col>
      <xdr:colOff>165100</xdr:colOff>
      <xdr:row>98</xdr:row>
      <xdr:rowOff>77076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7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68203</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87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96005</xdr:rowOff>
    </xdr:from>
    <xdr:to>
      <xdr:col>46</xdr:col>
      <xdr:colOff>38100</xdr:colOff>
      <xdr:row>97</xdr:row>
      <xdr:rowOff>26155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5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17282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4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106617</xdr:rowOff>
    </xdr:from>
    <xdr:to>
      <xdr:col>41</xdr:col>
      <xdr:colOff>101600</xdr:colOff>
      <xdr:row>98</xdr:row>
      <xdr:rowOff>36767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3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27894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8510</xdr:rowOff>
    </xdr:from>
    <xdr:to>
      <xdr:col>36</xdr:col>
      <xdr:colOff>165100</xdr:colOff>
      <xdr:row>95</xdr:row>
      <xdr:rowOff>110110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29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126637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07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94197</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0747"/>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86578</xdr:rowOff>
    </xdr:from>
    <xdr:to>
      <xdr:col>71</xdr:col>
      <xdr:colOff>177800</xdr:colOff>
      <xdr:row>39</xdr:row>
      <xdr:rowOff>94197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73128"/>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43397</xdr:rowOff>
    </xdr:from>
    <xdr:to>
      <xdr:col>72</xdr:col>
      <xdr:colOff>38100</xdr:colOff>
      <xdr:row>39</xdr:row>
      <xdr:rowOff>144997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136124</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8226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35778</xdr:rowOff>
    </xdr:from>
    <xdr:to>
      <xdr:col>67</xdr:col>
      <xdr:colOff>101600</xdr:colOff>
      <xdr:row>39</xdr:row>
      <xdr:rowOff>137378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128505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81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24047</xdr:rowOff>
    </xdr:from>
    <xdr:to>
      <xdr:col>85</xdr:col>
      <xdr:colOff>127000</xdr:colOff>
      <xdr:row>75</xdr:row>
      <xdr:rowOff>93446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2882797"/>
          <a:ext cx="838200" cy="6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93446</xdr:rowOff>
    </xdr:from>
    <xdr:to>
      <xdr:col>81</xdr:col>
      <xdr:colOff>50800</xdr:colOff>
      <xdr:row>75</xdr:row>
      <xdr:rowOff>140424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952196"/>
          <a:ext cx="889000" cy="4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140424</xdr:rowOff>
    </xdr:from>
    <xdr:to>
      <xdr:col>76</xdr:col>
      <xdr:colOff>114300</xdr:colOff>
      <xdr:row>75</xdr:row>
      <xdr:rowOff>156502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999174"/>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156502</xdr:rowOff>
    </xdr:from>
    <xdr:to>
      <xdr:col>71</xdr:col>
      <xdr:colOff>177800</xdr:colOff>
      <xdr:row>75</xdr:row>
      <xdr:rowOff>161474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015252"/>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144697</xdr:rowOff>
    </xdr:from>
    <xdr:to>
      <xdr:col>85</xdr:col>
      <xdr:colOff>177800</xdr:colOff>
      <xdr:row>75</xdr:row>
      <xdr:rowOff>74847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8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167574</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6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42646</xdr:rowOff>
    </xdr:from>
    <xdr:to>
      <xdr:col>81</xdr:col>
      <xdr:colOff>101600</xdr:colOff>
      <xdr:row>75</xdr:row>
      <xdr:rowOff>144246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9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135374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9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89624</xdr:rowOff>
    </xdr:from>
    <xdr:to>
      <xdr:col>76</xdr:col>
      <xdr:colOff>165100</xdr:colOff>
      <xdr:row>76</xdr:row>
      <xdr:rowOff>19774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9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10901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04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105702</xdr:rowOff>
    </xdr:from>
    <xdr:to>
      <xdr:col>72</xdr:col>
      <xdr:colOff>38100</xdr:colOff>
      <xdr:row>76</xdr:row>
      <xdr:rowOff>35852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9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26979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0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110674</xdr:rowOff>
    </xdr:from>
    <xdr:to>
      <xdr:col>67</xdr:col>
      <xdr:colOff>101600</xdr:colOff>
      <xdr:row>76</xdr:row>
      <xdr:rowOff>40824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9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31951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0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24744</xdr:rowOff>
    </xdr:from>
    <xdr:to>
      <xdr:col>85</xdr:col>
      <xdr:colOff>127000</xdr:colOff>
      <xdr:row>99</xdr:row>
      <xdr:rowOff>28304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998294"/>
          <a:ext cx="8382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28304</xdr:rowOff>
    </xdr:from>
    <xdr:to>
      <xdr:col>81</xdr:col>
      <xdr:colOff>50800</xdr:colOff>
      <xdr:row>99</xdr:row>
      <xdr:rowOff>29804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7001854"/>
          <a:ext cx="889000" cy="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29462</xdr:rowOff>
    </xdr:from>
    <xdr:to>
      <xdr:col>76</xdr:col>
      <xdr:colOff>114300</xdr:colOff>
      <xdr:row>99</xdr:row>
      <xdr:rowOff>29804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7003012"/>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27434</xdr:rowOff>
    </xdr:from>
    <xdr:to>
      <xdr:col>71</xdr:col>
      <xdr:colOff>177800</xdr:colOff>
      <xdr:row>99</xdr:row>
      <xdr:rowOff>29462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7000984"/>
          <a:ext cx="889000" cy="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145394</xdr:rowOff>
    </xdr:from>
    <xdr:to>
      <xdr:col>85</xdr:col>
      <xdr:colOff>177800</xdr:colOff>
      <xdr:row>99</xdr:row>
      <xdr:rowOff>75544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4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60321</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148954</xdr:rowOff>
    </xdr:from>
    <xdr:to>
      <xdr:col>81</xdr:col>
      <xdr:colOff>101600</xdr:colOff>
      <xdr:row>99</xdr:row>
      <xdr:rowOff>79104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70231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4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150454</xdr:rowOff>
    </xdr:from>
    <xdr:to>
      <xdr:col>76</xdr:col>
      <xdr:colOff>165100</xdr:colOff>
      <xdr:row>99</xdr:row>
      <xdr:rowOff>80604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5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71731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4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150112</xdr:rowOff>
    </xdr:from>
    <xdr:to>
      <xdr:col>72</xdr:col>
      <xdr:colOff>38100</xdr:colOff>
      <xdr:row>99</xdr:row>
      <xdr:rowOff>80262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5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71389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4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148084</xdr:rowOff>
    </xdr:from>
    <xdr:to>
      <xdr:col>67</xdr:col>
      <xdr:colOff>101600</xdr:colOff>
      <xdr:row>99</xdr:row>
      <xdr:rowOff>78234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5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69361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4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9725</xdr:rowOff>
    </xdr:from>
    <xdr:to>
      <xdr:col>116</xdr:col>
      <xdr:colOff>63500</xdr:colOff>
      <xdr:row>32</xdr:row>
      <xdr:rowOff>112268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5496125"/>
          <a:ext cx="838200" cy="10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36140</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51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136108</xdr:rowOff>
    </xdr:from>
    <xdr:to>
      <xdr:col>111</xdr:col>
      <xdr:colOff>177800</xdr:colOff>
      <xdr:row>32</xdr:row>
      <xdr:rowOff>9725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5451058"/>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136108</xdr:rowOff>
    </xdr:from>
    <xdr:to>
      <xdr:col>107</xdr:col>
      <xdr:colOff>50800</xdr:colOff>
      <xdr:row>32</xdr:row>
      <xdr:rowOff>25727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5451058"/>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156154</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25727</xdr:rowOff>
    </xdr:from>
    <xdr:to>
      <xdr:col>102</xdr:col>
      <xdr:colOff>114300</xdr:colOff>
      <xdr:row>32</xdr:row>
      <xdr:rowOff>78141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5512127"/>
          <a:ext cx="889000" cy="5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141459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5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61468</xdr:rowOff>
    </xdr:from>
    <xdr:to>
      <xdr:col>116</xdr:col>
      <xdr:colOff>114300</xdr:colOff>
      <xdr:row>32</xdr:row>
      <xdr:rowOff>163068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55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84345</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39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130375</xdr:rowOff>
    </xdr:from>
    <xdr:to>
      <xdr:col>112</xdr:col>
      <xdr:colOff>38100</xdr:colOff>
      <xdr:row>32</xdr:row>
      <xdr:rowOff>60525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54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77052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22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85308</xdr:rowOff>
    </xdr:from>
    <xdr:to>
      <xdr:col>107</xdr:col>
      <xdr:colOff>101600</xdr:colOff>
      <xdr:row>32</xdr:row>
      <xdr:rowOff>15458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4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31985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1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146377</xdr:rowOff>
    </xdr:from>
    <xdr:to>
      <xdr:col>102</xdr:col>
      <xdr:colOff>165100</xdr:colOff>
      <xdr:row>32</xdr:row>
      <xdr:rowOff>76527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54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93054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23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27341</xdr:rowOff>
    </xdr:from>
    <xdr:to>
      <xdr:col>98</xdr:col>
      <xdr:colOff>38100</xdr:colOff>
      <xdr:row>32</xdr:row>
      <xdr:rowOff>128941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55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145468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528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22028</xdr:rowOff>
    </xdr:from>
    <xdr:to>
      <xdr:col>116</xdr:col>
      <xdr:colOff>63500</xdr:colOff>
      <xdr:row>59</xdr:row>
      <xdr:rowOff>22199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37578"/>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22028</xdr:rowOff>
    </xdr:from>
    <xdr:to>
      <xdr:col>111</xdr:col>
      <xdr:colOff>177800</xdr:colOff>
      <xdr:row>59</xdr:row>
      <xdr:rowOff>22104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3757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22104</xdr:rowOff>
    </xdr:from>
    <xdr:to>
      <xdr:col>107</xdr:col>
      <xdr:colOff>50800</xdr:colOff>
      <xdr:row>59</xdr:row>
      <xdr:rowOff>22123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3765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22123</xdr:rowOff>
    </xdr:from>
    <xdr:to>
      <xdr:col>102</xdr:col>
      <xdr:colOff>114300</xdr:colOff>
      <xdr:row>59</xdr:row>
      <xdr:rowOff>23895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37673"/>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142849</xdr:rowOff>
    </xdr:from>
    <xdr:to>
      <xdr:col>116</xdr:col>
      <xdr:colOff>114300</xdr:colOff>
      <xdr:row>59</xdr:row>
      <xdr:rowOff>72999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67079</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142678</xdr:rowOff>
    </xdr:from>
    <xdr:to>
      <xdr:col>112</xdr:col>
      <xdr:colOff>38100</xdr:colOff>
      <xdr:row>59</xdr:row>
      <xdr:rowOff>72828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8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63955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142754</xdr:rowOff>
    </xdr:from>
    <xdr:to>
      <xdr:col>107</xdr:col>
      <xdr:colOff>101600</xdr:colOff>
      <xdr:row>59</xdr:row>
      <xdr:rowOff>72904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64031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142773</xdr:rowOff>
    </xdr:from>
    <xdr:to>
      <xdr:col>102</xdr:col>
      <xdr:colOff>165100</xdr:colOff>
      <xdr:row>59</xdr:row>
      <xdr:rowOff>72923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64050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7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144545</xdr:rowOff>
    </xdr:from>
    <xdr:to>
      <xdr:col>98</xdr:col>
      <xdr:colOff>38100</xdr:colOff>
      <xdr:row>59</xdr:row>
      <xdr:rowOff>74695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65822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46851</xdr:rowOff>
    </xdr:from>
    <xdr:to>
      <xdr:col>116</xdr:col>
      <xdr:colOff>63500</xdr:colOff>
      <xdr:row>74</xdr:row>
      <xdr:rowOff>139853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734151"/>
          <a:ext cx="838200" cy="9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139853</xdr:rowOff>
    </xdr:from>
    <xdr:to>
      <xdr:col>111</xdr:col>
      <xdr:colOff>177800</xdr:colOff>
      <xdr:row>75</xdr:row>
      <xdr:rowOff>9969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827153"/>
          <a:ext cx="889000" cy="4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9969</xdr:rowOff>
    </xdr:from>
    <xdr:to>
      <xdr:col>107</xdr:col>
      <xdr:colOff>50800</xdr:colOff>
      <xdr:row>75</xdr:row>
      <xdr:rowOff>36411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868719"/>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36411</xdr:rowOff>
    </xdr:from>
    <xdr:to>
      <xdr:col>102</xdr:col>
      <xdr:colOff>114300</xdr:colOff>
      <xdr:row>75</xdr:row>
      <xdr:rowOff>87770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895161"/>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167501</xdr:rowOff>
    </xdr:from>
    <xdr:to>
      <xdr:col>116</xdr:col>
      <xdr:colOff>114300</xdr:colOff>
      <xdr:row>74</xdr:row>
      <xdr:rowOff>97651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6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18928</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53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89053</xdr:rowOff>
    </xdr:from>
    <xdr:to>
      <xdr:col>112</xdr:col>
      <xdr:colOff>38100</xdr:colOff>
      <xdr:row>75</xdr:row>
      <xdr:rowOff>19203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7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35730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5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130619</xdr:rowOff>
    </xdr:from>
    <xdr:to>
      <xdr:col>107</xdr:col>
      <xdr:colOff>101600</xdr:colOff>
      <xdr:row>75</xdr:row>
      <xdr:rowOff>60769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8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77296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5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157061</xdr:rowOff>
    </xdr:from>
    <xdr:to>
      <xdr:col>102</xdr:col>
      <xdr:colOff>165100</xdr:colOff>
      <xdr:row>75</xdr:row>
      <xdr:rowOff>87211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8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103738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36970</xdr:rowOff>
    </xdr:from>
    <xdr:to>
      <xdr:col>98</xdr:col>
      <xdr:colOff>38100</xdr:colOff>
      <xdr:row>75</xdr:row>
      <xdr:rowOff>138570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8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129697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9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補助費等</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及び物件費</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新型コロナウイルス感染症関連経費の減少等により、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類似団体内平均値と同様に</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普通建設事業費全体では、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私立保育所の整備にかかる費用への補助や中学校エレベーターの整備の実施</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普通建設事業費のうち新規整備は、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喫煙所整備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事業などを行ったものの、類似団体内平均値を下回った。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普通建設事業費のうち更新整備は、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小学校遊具改修工事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五月山緑地整備事業</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、橋りょう長寿命化事業などを行ったものの、類似団体内平均値を大きく下回った。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投資及び出資金は、市立病院の企業債償還金の負担により、類似団体内平均値を大きく上回る水準となっている。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大阪府池田市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102,969
100,716
22.14
42,573,627
42,181,713
170,753
23,842,444
30,330,297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148517</xdr:rowOff>
    </xdr:from>
    <xdr:to>
      <xdr:col>24</xdr:col>
      <xdr:colOff>62865</xdr:colOff>
      <xdr:row>38</xdr:row>
      <xdr:rowOff>110309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463467"/>
          <a:ext cx="1270" cy="1161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114136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2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110309</xdr:rowOff>
    </xdr:from>
    <xdr:to>
      <xdr:col>24</xdr:col>
      <xdr:colOff>152400</xdr:colOff>
      <xdr:row>38</xdr:row>
      <xdr:rowOff>110309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2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95194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23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148517</xdr:rowOff>
    </xdr:from>
    <xdr:to>
      <xdr:col>24</xdr:col>
      <xdr:colOff>152400</xdr:colOff>
      <xdr:row>31</xdr:row>
      <xdr:rowOff>148517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46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148517</xdr:rowOff>
    </xdr:from>
    <xdr:to>
      <xdr:col>24</xdr:col>
      <xdr:colOff>63500</xdr:colOff>
      <xdr:row>32</xdr:row>
      <xdr:rowOff>95939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463467"/>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6258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27831</xdr:rowOff>
    </xdr:from>
    <xdr:to>
      <xdr:col>24</xdr:col>
      <xdr:colOff>114300</xdr:colOff>
      <xdr:row>35</xdr:row>
      <xdr:rowOff>129431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2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118473</xdr:rowOff>
    </xdr:from>
    <xdr:to>
      <xdr:col>19</xdr:col>
      <xdr:colOff>177800</xdr:colOff>
      <xdr:row>32</xdr:row>
      <xdr:rowOff>95939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433423"/>
          <a:ext cx="889000" cy="1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48732</xdr:rowOff>
    </xdr:from>
    <xdr:to>
      <xdr:col>20</xdr:col>
      <xdr:colOff>38100</xdr:colOff>
      <xdr:row>35</xdr:row>
      <xdr:rowOff>150332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141459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4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100838</xdr:rowOff>
    </xdr:from>
    <xdr:to>
      <xdr:col>15</xdr:col>
      <xdr:colOff>50800</xdr:colOff>
      <xdr:row>31</xdr:row>
      <xdr:rowOff>118473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415788"/>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36975</xdr:rowOff>
    </xdr:from>
    <xdr:to>
      <xdr:col>15</xdr:col>
      <xdr:colOff>101600</xdr:colOff>
      <xdr:row>35</xdr:row>
      <xdr:rowOff>138575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129702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44668</xdr:rowOff>
    </xdr:from>
    <xdr:to>
      <xdr:col>10</xdr:col>
      <xdr:colOff>114300</xdr:colOff>
      <xdr:row>31</xdr:row>
      <xdr:rowOff>100838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59618"/>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42854</xdr:rowOff>
    </xdr:from>
    <xdr:to>
      <xdr:col>10</xdr:col>
      <xdr:colOff>165100</xdr:colOff>
      <xdr:row>35</xdr:row>
      <xdr:rowOff>144454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135581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3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5624</xdr:rowOff>
    </xdr:from>
    <xdr:to>
      <xdr:col>6</xdr:col>
      <xdr:colOff>38100</xdr:colOff>
      <xdr:row>35</xdr:row>
      <xdr:rowOff>107224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98351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97717</xdr:rowOff>
    </xdr:from>
    <xdr:to>
      <xdr:col>24</xdr:col>
      <xdr:colOff>114300</xdr:colOff>
      <xdr:row>32</xdr:row>
      <xdr:rowOff>27867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50744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6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45139</xdr:rowOff>
    </xdr:from>
    <xdr:to>
      <xdr:col>20</xdr:col>
      <xdr:colOff>38100</xdr:colOff>
      <xdr:row>32</xdr:row>
      <xdr:rowOff>146739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3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163266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0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67673</xdr:rowOff>
    </xdr:from>
    <xdr:to>
      <xdr:col>15</xdr:col>
      <xdr:colOff>101600</xdr:colOff>
      <xdr:row>31</xdr:row>
      <xdr:rowOff>169273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14350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1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50038</xdr:rowOff>
    </xdr:from>
    <xdr:to>
      <xdr:col>10</xdr:col>
      <xdr:colOff>165100</xdr:colOff>
      <xdr:row>31</xdr:row>
      <xdr:rowOff>151638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168165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4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165318</xdr:rowOff>
    </xdr:from>
    <xdr:to>
      <xdr:col>6</xdr:col>
      <xdr:colOff>38100</xdr:colOff>
      <xdr:row>31</xdr:row>
      <xdr:rowOff>95468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111995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141940</xdr:rowOff>
    </xdr:from>
    <xdr:to>
      <xdr:col>24</xdr:col>
      <xdr:colOff>63500</xdr:colOff>
      <xdr:row>57</xdr:row>
      <xdr:rowOff>146938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14590"/>
          <a:ext cx="838200" cy="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123689</xdr:rowOff>
    </xdr:from>
    <xdr:to>
      <xdr:col>19</xdr:col>
      <xdr:colOff>177800</xdr:colOff>
      <xdr:row>57</xdr:row>
      <xdr:rowOff>141940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96339"/>
          <a:ext cx="889000" cy="1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6014</xdr:rowOff>
    </xdr:from>
    <xdr:to>
      <xdr:col>15</xdr:col>
      <xdr:colOff>50800</xdr:colOff>
      <xdr:row>57</xdr:row>
      <xdr:rowOff>123689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35764"/>
          <a:ext cx="889000" cy="46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6014</xdr:rowOff>
    </xdr:from>
    <xdr:to>
      <xdr:col>10</xdr:col>
      <xdr:colOff>114300</xdr:colOff>
      <xdr:row>57</xdr:row>
      <xdr:rowOff>146343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35764"/>
          <a:ext cx="889000" cy="48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96138</xdr:rowOff>
    </xdr:from>
    <xdr:to>
      <xdr:col>24</xdr:col>
      <xdr:colOff>114300</xdr:colOff>
      <xdr:row>58</xdr:row>
      <xdr:rowOff>26288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11065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8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91140</xdr:rowOff>
    </xdr:from>
    <xdr:to>
      <xdr:col>20</xdr:col>
      <xdr:colOff>38100</xdr:colOff>
      <xdr:row>58</xdr:row>
      <xdr:rowOff>21290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12417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72889</xdr:rowOff>
    </xdr:from>
    <xdr:to>
      <xdr:col>15</xdr:col>
      <xdr:colOff>101600</xdr:colOff>
      <xdr:row>58</xdr:row>
      <xdr:rowOff>3039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165616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3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126664</xdr:rowOff>
    </xdr:from>
    <xdr:to>
      <xdr:col>10</xdr:col>
      <xdr:colOff>165100</xdr:colOff>
      <xdr:row>55</xdr:row>
      <xdr:rowOff>56814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8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47941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7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95543</xdr:rowOff>
    </xdr:from>
    <xdr:to>
      <xdr:col>6</xdr:col>
      <xdr:colOff>38100</xdr:colOff>
      <xdr:row>58</xdr:row>
      <xdr:rowOff>25693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16820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6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83655</xdr:rowOff>
    </xdr:from>
    <xdr:to>
      <xdr:col>24</xdr:col>
      <xdr:colOff>63500</xdr:colOff>
      <xdr:row>78</xdr:row>
      <xdr:rowOff>21042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85305"/>
          <a:ext cx="838200" cy="10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116512</xdr:rowOff>
    </xdr:from>
    <xdr:to>
      <xdr:col>19</xdr:col>
      <xdr:colOff>177800</xdr:colOff>
      <xdr:row>78</xdr:row>
      <xdr:rowOff>21042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18162"/>
          <a:ext cx="889000" cy="7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116512</xdr:rowOff>
    </xdr:from>
    <xdr:to>
      <xdr:col>15</xdr:col>
      <xdr:colOff>50800</xdr:colOff>
      <xdr:row>78</xdr:row>
      <xdr:rowOff>162216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8162"/>
          <a:ext cx="889000" cy="2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162216</xdr:rowOff>
    </xdr:from>
    <xdr:to>
      <xdr:col>10</xdr:col>
      <xdr:colOff>114300</xdr:colOff>
      <xdr:row>79</xdr:row>
      <xdr:rowOff>44053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35316"/>
          <a:ext cx="889000" cy="5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144513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160262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32855</xdr:rowOff>
    </xdr:from>
    <xdr:to>
      <xdr:col>24</xdr:col>
      <xdr:colOff>114300</xdr:colOff>
      <xdr:row>77</xdr:row>
      <xdr:rowOff>134455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3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11282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141692</xdr:rowOff>
    </xdr:from>
    <xdr:to>
      <xdr:col>20</xdr:col>
      <xdr:colOff>38100</xdr:colOff>
      <xdr:row>78</xdr:row>
      <xdr:rowOff>71842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4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62969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3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65712</xdr:rowOff>
    </xdr:from>
    <xdr:to>
      <xdr:col>15</xdr:col>
      <xdr:colOff>101600</xdr:colOff>
      <xdr:row>77</xdr:row>
      <xdr:rowOff>167312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6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158439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6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111416</xdr:rowOff>
    </xdr:from>
    <xdr:to>
      <xdr:col>10</xdr:col>
      <xdr:colOff>165100</xdr:colOff>
      <xdr:row>79</xdr:row>
      <xdr:rowOff>41566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32693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7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164703</xdr:rowOff>
    </xdr:from>
    <xdr:to>
      <xdr:col>6</xdr:col>
      <xdr:colOff>38100</xdr:colOff>
      <xdr:row>79</xdr:row>
      <xdr:rowOff>94853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3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85980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3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165466</xdr:rowOff>
    </xdr:from>
    <xdr:to>
      <xdr:col>24</xdr:col>
      <xdr:colOff>63500</xdr:colOff>
      <xdr:row>95</xdr:row>
      <xdr:rowOff>106488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110316"/>
          <a:ext cx="838200" cy="28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163051</xdr:rowOff>
    </xdr:from>
    <xdr:to>
      <xdr:col>19</xdr:col>
      <xdr:colOff>177800</xdr:colOff>
      <xdr:row>93</xdr:row>
      <xdr:rowOff>165466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107901"/>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163051</xdr:rowOff>
    </xdr:from>
    <xdr:to>
      <xdr:col>15</xdr:col>
      <xdr:colOff>50800</xdr:colOff>
      <xdr:row>97</xdr:row>
      <xdr:rowOff>27522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107901"/>
          <a:ext cx="889000" cy="5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30299</xdr:rowOff>
    </xdr:from>
    <xdr:to>
      <xdr:col>10</xdr:col>
      <xdr:colOff>114300</xdr:colOff>
      <xdr:row>97</xdr:row>
      <xdr:rowOff>27522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146599"/>
          <a:ext cx="889000" cy="51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74153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55688</xdr:rowOff>
    </xdr:from>
    <xdr:to>
      <xdr:col>24</xdr:col>
      <xdr:colOff>114300</xdr:colOff>
      <xdr:row>95</xdr:row>
      <xdr:rowOff>157288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4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78565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114666</xdr:rowOff>
    </xdr:from>
    <xdr:to>
      <xdr:col>20</xdr:col>
      <xdr:colOff>38100</xdr:colOff>
      <xdr:row>94</xdr:row>
      <xdr:rowOff>44816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0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61343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83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112251</xdr:rowOff>
    </xdr:from>
    <xdr:to>
      <xdr:col>15</xdr:col>
      <xdr:colOff>101600</xdr:colOff>
      <xdr:row>94</xdr:row>
      <xdr:rowOff>42401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05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58928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83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148172</xdr:rowOff>
    </xdr:from>
    <xdr:to>
      <xdr:col>10</xdr:col>
      <xdr:colOff>165100</xdr:colOff>
      <xdr:row>97</xdr:row>
      <xdr:rowOff>78322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69449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0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150949</xdr:rowOff>
    </xdr:from>
    <xdr:to>
      <xdr:col>6</xdr:col>
      <xdr:colOff>38100</xdr:colOff>
      <xdr:row>94</xdr:row>
      <xdr:rowOff>81099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09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97626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87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60071</xdr:rowOff>
    </xdr:from>
    <xdr:to>
      <xdr:col>55</xdr:col>
      <xdr:colOff>0</xdr:colOff>
      <xdr:row>38</xdr:row>
      <xdr:rowOff>60833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57517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52070</xdr:rowOff>
    </xdr:from>
    <xdr:to>
      <xdr:col>50</xdr:col>
      <xdr:colOff>114300</xdr:colOff>
      <xdr:row>38</xdr:row>
      <xdr:rowOff>60833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6717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52070</xdr:rowOff>
    </xdr:from>
    <xdr:to>
      <xdr:col>45</xdr:col>
      <xdr:colOff>177800</xdr:colOff>
      <xdr:row>38</xdr:row>
      <xdr:rowOff>53213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6717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53213</xdr:rowOff>
    </xdr:from>
    <xdr:to>
      <xdr:col>41</xdr:col>
      <xdr:colOff>50800</xdr:colOff>
      <xdr:row>38</xdr:row>
      <xdr:rowOff>56642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6831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9271</xdr:rowOff>
    </xdr:from>
    <xdr:to>
      <xdr:col>55</xdr:col>
      <xdr:colOff>50800</xdr:colOff>
      <xdr:row>38</xdr:row>
      <xdr:rowOff>110871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2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159148</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0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10033</xdr:rowOff>
    </xdr:from>
    <xdr:to>
      <xdr:col>50</xdr:col>
      <xdr:colOff>165100</xdr:colOff>
      <xdr:row>38</xdr:row>
      <xdr:rowOff>111633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102760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1270</xdr:rowOff>
    </xdr:from>
    <xdr:to>
      <xdr:col>46</xdr:col>
      <xdr:colOff>38100</xdr:colOff>
      <xdr:row>38</xdr:row>
      <xdr:rowOff>102870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93997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0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2413</xdr:rowOff>
    </xdr:from>
    <xdr:to>
      <xdr:col>41</xdr:col>
      <xdr:colOff>101600</xdr:colOff>
      <xdr:row>38</xdr:row>
      <xdr:rowOff>104013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95140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1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5842</xdr:rowOff>
    </xdr:from>
    <xdr:to>
      <xdr:col>36</xdr:col>
      <xdr:colOff>165100</xdr:colOff>
      <xdr:row>38</xdr:row>
      <xdr:rowOff>107442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98569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13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118166</xdr:rowOff>
    </xdr:from>
    <xdr:to>
      <xdr:col>55</xdr:col>
      <xdr:colOff>0</xdr:colOff>
      <xdr:row>58</xdr:row>
      <xdr:rowOff>122098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62266"/>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118166</xdr:rowOff>
    </xdr:from>
    <xdr:to>
      <xdr:col>50</xdr:col>
      <xdr:colOff>114300</xdr:colOff>
      <xdr:row>58</xdr:row>
      <xdr:rowOff>122144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62266"/>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116063</xdr:rowOff>
    </xdr:from>
    <xdr:to>
      <xdr:col>45</xdr:col>
      <xdr:colOff>177800</xdr:colOff>
      <xdr:row>58</xdr:row>
      <xdr:rowOff>122144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60163"/>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116063</xdr:rowOff>
    </xdr:from>
    <xdr:to>
      <xdr:col>41</xdr:col>
      <xdr:colOff>50800</xdr:colOff>
      <xdr:row>58</xdr:row>
      <xdr:rowOff>118120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6016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71298</xdr:rowOff>
    </xdr:from>
    <xdr:to>
      <xdr:col>55</xdr:col>
      <xdr:colOff>50800</xdr:colOff>
      <xdr:row>59</xdr:row>
      <xdr:rowOff>1448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157675</xdr:rowOff>
    </xdr:from>
    <xdr:ext cx="378565"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30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67366</xdr:rowOff>
    </xdr:from>
    <xdr:to>
      <xdr:col>50</xdr:col>
      <xdr:colOff>165100</xdr:colOff>
      <xdr:row>58</xdr:row>
      <xdr:rowOff>168966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160093</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50017" y="1010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71344</xdr:rowOff>
    </xdr:from>
    <xdr:to>
      <xdr:col>46</xdr:col>
      <xdr:colOff>38100</xdr:colOff>
      <xdr:row>59</xdr:row>
      <xdr:rowOff>1494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164071</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61017" y="10108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65263</xdr:rowOff>
    </xdr:from>
    <xdr:to>
      <xdr:col>41</xdr:col>
      <xdr:colOff>101600</xdr:colOff>
      <xdr:row>58</xdr:row>
      <xdr:rowOff>166863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157990</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17" y="1010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67320</xdr:rowOff>
    </xdr:from>
    <xdr:to>
      <xdr:col>36</xdr:col>
      <xdr:colOff>165100</xdr:colOff>
      <xdr:row>58</xdr:row>
      <xdr:rowOff>168920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160047</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3017" y="10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152615</xdr:rowOff>
    </xdr:from>
    <xdr:to>
      <xdr:col>55</xdr:col>
      <xdr:colOff>0</xdr:colOff>
      <xdr:row>79</xdr:row>
      <xdr:rowOff>291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25715"/>
          <a:ext cx="8382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143872</xdr:rowOff>
    </xdr:from>
    <xdr:to>
      <xdr:col>50</xdr:col>
      <xdr:colOff>114300</xdr:colOff>
      <xdr:row>78</xdr:row>
      <xdr:rowOff>152615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16972"/>
          <a:ext cx="889000" cy="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102057</xdr:rowOff>
    </xdr:from>
    <xdr:to>
      <xdr:col>45</xdr:col>
      <xdr:colOff>177800</xdr:colOff>
      <xdr:row>78</xdr:row>
      <xdr:rowOff>143872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75157"/>
          <a:ext cx="889000" cy="4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102057</xdr:rowOff>
    </xdr:from>
    <xdr:to>
      <xdr:col>41</xdr:col>
      <xdr:colOff>50800</xdr:colOff>
      <xdr:row>78</xdr:row>
      <xdr:rowOff>131414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75157"/>
          <a:ext cx="889000" cy="2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120941</xdr:rowOff>
    </xdr:from>
    <xdr:to>
      <xdr:col>55</xdr:col>
      <xdr:colOff>50800</xdr:colOff>
      <xdr:row>79</xdr:row>
      <xdr:rowOff>51091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9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35868</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101815</xdr:rowOff>
    </xdr:from>
    <xdr:to>
      <xdr:col>50</xdr:col>
      <xdr:colOff>165100</xdr:colOff>
      <xdr:row>79</xdr:row>
      <xdr:rowOff>31965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23092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6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93072</xdr:rowOff>
    </xdr:from>
    <xdr:to>
      <xdr:col>46</xdr:col>
      <xdr:colOff>38100</xdr:colOff>
      <xdr:row>79</xdr:row>
      <xdr:rowOff>23222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14349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51257</xdr:rowOff>
    </xdr:from>
    <xdr:to>
      <xdr:col>41</xdr:col>
      <xdr:colOff>101600</xdr:colOff>
      <xdr:row>78</xdr:row>
      <xdr:rowOff>152857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143984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1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80614</xdr:rowOff>
    </xdr:from>
    <xdr:to>
      <xdr:col>36</xdr:col>
      <xdr:colOff>165100</xdr:colOff>
      <xdr:row>79</xdr:row>
      <xdr:rowOff>10764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1891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4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139739</xdr:rowOff>
    </xdr:from>
    <xdr:to>
      <xdr:col>55</xdr:col>
      <xdr:colOff>0</xdr:colOff>
      <xdr:row>97</xdr:row>
      <xdr:rowOff>40894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598939"/>
          <a:ext cx="838200" cy="7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17538</xdr:rowOff>
    </xdr:from>
    <xdr:to>
      <xdr:col>50</xdr:col>
      <xdr:colOff>114300</xdr:colOff>
      <xdr:row>97</xdr:row>
      <xdr:rowOff>40894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648188"/>
          <a:ext cx="889000" cy="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11685</xdr:rowOff>
    </xdr:from>
    <xdr:to>
      <xdr:col>45</xdr:col>
      <xdr:colOff>177800</xdr:colOff>
      <xdr:row>97</xdr:row>
      <xdr:rowOff>17538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642335"/>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52463</xdr:rowOff>
    </xdr:from>
    <xdr:to>
      <xdr:col>41</xdr:col>
      <xdr:colOff>50800</xdr:colOff>
      <xdr:row>97</xdr:row>
      <xdr:rowOff>11685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11663"/>
          <a:ext cx="889000" cy="13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120502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88939</xdr:rowOff>
    </xdr:from>
    <xdr:to>
      <xdr:col>55</xdr:col>
      <xdr:colOff>50800</xdr:colOff>
      <xdr:row>97</xdr:row>
      <xdr:rowOff>19089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4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67366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2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161544</xdr:rowOff>
    </xdr:from>
    <xdr:to>
      <xdr:col>50</xdr:col>
      <xdr:colOff>165100</xdr:colOff>
      <xdr:row>97</xdr:row>
      <xdr:rowOff>91694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82821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138188</xdr:rowOff>
    </xdr:from>
    <xdr:to>
      <xdr:col>46</xdr:col>
      <xdr:colOff>38100</xdr:colOff>
      <xdr:row>97</xdr:row>
      <xdr:rowOff>68338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59465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9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132335</xdr:rowOff>
    </xdr:from>
    <xdr:to>
      <xdr:col>41</xdr:col>
      <xdr:colOff>101600</xdr:colOff>
      <xdr:row>97</xdr:row>
      <xdr:rowOff>62485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53612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8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1663</xdr:rowOff>
    </xdr:from>
    <xdr:to>
      <xdr:col>36</xdr:col>
      <xdr:colOff>165100</xdr:colOff>
      <xdr:row>96</xdr:row>
      <xdr:rowOff>103263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119790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2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59817</xdr:rowOff>
    </xdr:from>
    <xdr:to>
      <xdr:col>85</xdr:col>
      <xdr:colOff>127000</xdr:colOff>
      <xdr:row>36</xdr:row>
      <xdr:rowOff>146304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060567"/>
          <a:ext cx="838200" cy="25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146304</xdr:rowOff>
    </xdr:from>
    <xdr:to>
      <xdr:col>81</xdr:col>
      <xdr:colOff>50800</xdr:colOff>
      <xdr:row>37</xdr:row>
      <xdr:rowOff>82677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18504"/>
          <a:ext cx="8890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82677</xdr:rowOff>
    </xdr:from>
    <xdr:to>
      <xdr:col>76</xdr:col>
      <xdr:colOff>114300</xdr:colOff>
      <xdr:row>37</xdr:row>
      <xdr:rowOff>112776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2632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132080</xdr:rowOff>
    </xdr:from>
    <xdr:to>
      <xdr:col>71</xdr:col>
      <xdr:colOff>177800</xdr:colOff>
      <xdr:row>37</xdr:row>
      <xdr:rowOff>112776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5618480"/>
          <a:ext cx="889000" cy="83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108094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9017</xdr:rowOff>
    </xdr:from>
    <xdr:to>
      <xdr:col>85</xdr:col>
      <xdr:colOff>177800</xdr:colOff>
      <xdr:row>35</xdr:row>
      <xdr:rowOff>110617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31894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86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95504</xdr:rowOff>
    </xdr:from>
    <xdr:to>
      <xdr:col>81</xdr:col>
      <xdr:colOff>101600</xdr:colOff>
      <xdr:row>37</xdr:row>
      <xdr:rowOff>25654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16781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6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31877</xdr:rowOff>
    </xdr:from>
    <xdr:to>
      <xdr:col>76</xdr:col>
      <xdr:colOff>165100</xdr:colOff>
      <xdr:row>37</xdr:row>
      <xdr:rowOff>133477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124604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6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61976</xdr:rowOff>
    </xdr:from>
    <xdr:to>
      <xdr:col>72</xdr:col>
      <xdr:colOff>38100</xdr:colOff>
      <xdr:row>37</xdr:row>
      <xdr:rowOff>163576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154703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9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81280</xdr:rowOff>
    </xdr:from>
    <xdr:to>
      <xdr:col>67</xdr:col>
      <xdr:colOff>101600</xdr:colOff>
      <xdr:row>33</xdr:row>
      <xdr:rowOff>11430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5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27957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34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95142</xdr:rowOff>
    </xdr:from>
    <xdr:to>
      <xdr:col>85</xdr:col>
      <xdr:colOff>127000</xdr:colOff>
      <xdr:row>55</xdr:row>
      <xdr:rowOff>118116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524892"/>
          <a:ext cx="8382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161093</xdr:rowOff>
    </xdr:from>
    <xdr:to>
      <xdr:col>81</xdr:col>
      <xdr:colOff>50800</xdr:colOff>
      <xdr:row>55</xdr:row>
      <xdr:rowOff>95142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419393"/>
          <a:ext cx="889000" cy="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127584</xdr:rowOff>
    </xdr:from>
    <xdr:to>
      <xdr:col>76</xdr:col>
      <xdr:colOff>114300</xdr:colOff>
      <xdr:row>54</xdr:row>
      <xdr:rowOff>161093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214434"/>
          <a:ext cx="889000" cy="20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127584</xdr:rowOff>
    </xdr:from>
    <xdr:to>
      <xdr:col>71</xdr:col>
      <xdr:colOff>177800</xdr:colOff>
      <xdr:row>55</xdr:row>
      <xdr:rowOff>788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214434"/>
          <a:ext cx="889000" cy="2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67316</xdr:rowOff>
    </xdr:from>
    <xdr:to>
      <xdr:col>85</xdr:col>
      <xdr:colOff>177800</xdr:colOff>
      <xdr:row>55</xdr:row>
      <xdr:rowOff>168916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4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90193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3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44342</xdr:rowOff>
    </xdr:from>
    <xdr:to>
      <xdr:col>81</xdr:col>
      <xdr:colOff>101600</xdr:colOff>
      <xdr:row>55</xdr:row>
      <xdr:rowOff>145942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4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162469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24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110293</xdr:rowOff>
    </xdr:from>
    <xdr:to>
      <xdr:col>76</xdr:col>
      <xdr:colOff>165100</xdr:colOff>
      <xdr:row>55</xdr:row>
      <xdr:rowOff>40443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3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56970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14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76784</xdr:rowOff>
    </xdr:from>
    <xdr:to>
      <xdr:col>72</xdr:col>
      <xdr:colOff>38100</xdr:colOff>
      <xdr:row>54</xdr:row>
      <xdr:rowOff>6934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1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23461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9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121438</xdr:rowOff>
    </xdr:from>
    <xdr:to>
      <xdr:col>67</xdr:col>
      <xdr:colOff>101600</xdr:colOff>
      <xdr:row>55</xdr:row>
      <xdr:rowOff>51588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3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68115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15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94197</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38747"/>
          <a:ext cx="8890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86578</xdr:rowOff>
    </xdr:from>
    <xdr:to>
      <xdr:col>71</xdr:col>
      <xdr:colOff>177800</xdr:colOff>
      <xdr:row>79</xdr:row>
      <xdr:rowOff>94197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31128"/>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43397</xdr:rowOff>
    </xdr:from>
    <xdr:to>
      <xdr:col>72</xdr:col>
      <xdr:colOff>38100</xdr:colOff>
      <xdr:row>79</xdr:row>
      <xdr:rowOff>144997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8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136124</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46333" y="136806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35778</xdr:rowOff>
    </xdr:from>
    <xdr:to>
      <xdr:col>67</xdr:col>
      <xdr:colOff>101600</xdr:colOff>
      <xdr:row>79</xdr:row>
      <xdr:rowOff>137378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128505</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6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24048</xdr:rowOff>
    </xdr:from>
    <xdr:to>
      <xdr:col>85</xdr:col>
      <xdr:colOff>127000</xdr:colOff>
      <xdr:row>95</xdr:row>
      <xdr:rowOff>93447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311798"/>
          <a:ext cx="838200" cy="6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93447</xdr:rowOff>
    </xdr:from>
    <xdr:to>
      <xdr:col>81</xdr:col>
      <xdr:colOff>50800</xdr:colOff>
      <xdr:row>95</xdr:row>
      <xdr:rowOff>140424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381197"/>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140424</xdr:rowOff>
    </xdr:from>
    <xdr:to>
      <xdr:col>76</xdr:col>
      <xdr:colOff>114300</xdr:colOff>
      <xdr:row>95</xdr:row>
      <xdr:rowOff>156502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428174"/>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156502</xdr:rowOff>
    </xdr:from>
    <xdr:to>
      <xdr:col>71</xdr:col>
      <xdr:colOff>177800</xdr:colOff>
      <xdr:row>95</xdr:row>
      <xdr:rowOff>161474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444252"/>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144698</xdr:rowOff>
    </xdr:from>
    <xdr:to>
      <xdr:col>85</xdr:col>
      <xdr:colOff>177800</xdr:colOff>
      <xdr:row>95</xdr:row>
      <xdr:rowOff>74848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2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167575</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1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42647</xdr:rowOff>
    </xdr:from>
    <xdr:to>
      <xdr:col>81</xdr:col>
      <xdr:colOff>101600</xdr:colOff>
      <xdr:row>95</xdr:row>
      <xdr:rowOff>144247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3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135374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42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89624</xdr:rowOff>
    </xdr:from>
    <xdr:to>
      <xdr:col>76</xdr:col>
      <xdr:colOff>165100</xdr:colOff>
      <xdr:row>96</xdr:row>
      <xdr:rowOff>19774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37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10901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4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105702</xdr:rowOff>
    </xdr:from>
    <xdr:to>
      <xdr:col>72</xdr:col>
      <xdr:colOff>38100</xdr:colOff>
      <xdr:row>96</xdr:row>
      <xdr:rowOff>35852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3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26979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4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110674</xdr:rowOff>
    </xdr:from>
    <xdr:to>
      <xdr:col>67</xdr:col>
      <xdr:colOff>101600</xdr:colOff>
      <xdr:row>96</xdr:row>
      <xdr:rowOff>40824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3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31951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4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早苗の森会館及び五月丘会館の防水・外壁工事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の完了等により減少した。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民生費は、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住民税非課税世帯への臨時特別給付金給付や私立保育所の整備事業の開始等により増加</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衛生費は、新型コロナワクチン接種事業の縮小により減少した。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消防費は、消防車両の更新やカプセルベッドの購入等により増加した。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教育費は、「教育日本一」を</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めざ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した取組の影響により類似団体内平均値を上回る水準で推移している。令和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中学校空調機器整備事業の減少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等により、普通建設事業費において減少した。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年度決算は、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法人市民税をはじめとした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市税が減少したものの、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地方交付税の増加等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により、黒字を維持した。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１０</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億円の財政調整基金の取崩を行い、実質単年度収支では、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年連続の赤字となっている。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病院事業会計</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費用に関しては、物価高騰や給与改正により委託料や給与費が増加したものの材料費や減価償却費の減少により微増となった。</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収入に関しては感染症のまん延状況の変化やそれに伴う制度変更等により、入院単価が減少したほか、外来についても延べ患者数が減少したため、入院・外来ともに減収となった。</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また、新型コロナウイルス感染症関連補助金制度の年度途中の廃止による交付金額が大幅に減少したため、経常損益及び当年度純損益は赤字を計上し、資金剰余金も</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40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億円を切ることとなった。</a:t>
          </a:r>
          <a:endPar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水道事業会計</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収益は給水収益が増加したものの、他会計補助金や口径別納付金などが減少した。なお、新型コロナウイルス感染症対策に係る水道料金の減免は前年度までで終了しており、今年度は実施していない。</a:t>
          </a:r>
          <a:r>
            <a:rPr lang="ja-JP" altLang="ja-JP" sz="900" b="0">
              <a:solidFill>
                <a:schemeClr val="tx1"/>
              </a:solidFill>
              <a:effectLst/>
              <a:latin typeface="ＭＳ ゴシック" panose="020B0609070205080204" pitchFamily="49" charset="-128"/>
              <a:ea typeface="ＭＳ ゴシック" panose="020B0609070205080204" pitchFamily="49" charset="-128"/>
              <a:cs typeface="+mn-cs"/>
            </a:rPr>
            <a:t>また、令和</a:t>
          </a:r>
          <a:r>
            <a:rPr lang="en-US" altLang="ja-JP" sz="900" b="0">
              <a:solidFill>
                <a:schemeClr val="tx1"/>
              </a:solidFill>
              <a:effectLst/>
              <a:latin typeface="ＭＳ ゴシック" panose="020B0609070205080204" pitchFamily="49" charset="-128"/>
              <a:ea typeface="ＭＳ ゴシック" panose="020B0609070205080204" pitchFamily="49" charset="-128"/>
              <a:cs typeface="+mn-cs"/>
            </a:rPr>
            <a:t>6</a:t>
          </a:r>
          <a:r>
            <a:rPr lang="ja-JP" altLang="ja-JP" sz="900" b="0">
              <a:solidFill>
                <a:schemeClr val="tx1"/>
              </a:solidFill>
              <a:effectLst/>
              <a:latin typeface="ＭＳ ゴシック" panose="020B0609070205080204" pitchFamily="49" charset="-128"/>
              <a:ea typeface="ＭＳ ゴシック" panose="020B0609070205080204" pitchFamily="49" charset="-128"/>
              <a:cs typeface="+mn-cs"/>
            </a:rPr>
            <a:t>年</a:t>
          </a:r>
          <a:r>
            <a:rPr lang="en-US" altLang="ja-JP" sz="900" b="0">
              <a:solidFill>
                <a:schemeClr val="tx1"/>
              </a:solidFill>
              <a:effectLst/>
              <a:latin typeface="ＭＳ ゴシック" panose="020B0609070205080204" pitchFamily="49" charset="-128"/>
              <a:ea typeface="ＭＳ ゴシック" panose="020B0609070205080204" pitchFamily="49" charset="-128"/>
              <a:cs typeface="+mn-cs"/>
            </a:rPr>
            <a:t>1</a:t>
          </a:r>
          <a:r>
            <a:rPr lang="ja-JP" altLang="ja-JP" sz="900" b="0">
              <a:solidFill>
                <a:schemeClr val="tx1"/>
              </a:solidFill>
              <a:effectLst/>
              <a:latin typeface="ＭＳ ゴシック" panose="020B0609070205080204" pitchFamily="49" charset="-128"/>
              <a:ea typeface="ＭＳ ゴシック" panose="020B0609070205080204" pitchFamily="49" charset="-128"/>
              <a:cs typeface="+mn-cs"/>
            </a:rPr>
            <a:t>月には水道料金</a:t>
          </a:r>
          <a:r>
            <a:rPr lang="en-US" altLang="ja-JP" sz="900" b="0">
              <a:solidFill>
                <a:schemeClr val="tx1"/>
              </a:solidFill>
              <a:effectLst/>
              <a:latin typeface="ＭＳ ゴシック" panose="020B0609070205080204" pitchFamily="49" charset="-128"/>
              <a:ea typeface="ＭＳ ゴシック" panose="020B0609070205080204" pitchFamily="49" charset="-128"/>
              <a:cs typeface="+mn-cs"/>
            </a:rPr>
            <a:t>4.73</a:t>
          </a:r>
          <a:r>
            <a:rPr lang="ja-JP" altLang="ja-JP" sz="900" b="0">
              <a:solidFill>
                <a:schemeClr val="tx1"/>
              </a:solidFill>
              <a:effectLst/>
              <a:latin typeface="ＭＳ ゴシック" panose="020B0609070205080204" pitchFamily="49" charset="-128"/>
              <a:ea typeface="ＭＳ ゴシック" panose="020B0609070205080204" pitchFamily="49" charset="-128"/>
              <a:cs typeface="+mn-cs"/>
            </a:rPr>
            <a:t>％の増額改定を実施した。</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費用は動力費や職員給与費などが減少したものの、工事請負費や減価償却費などが増加した。純損失を計上したものの、資金剰余額は</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億円台を計上した。</a:t>
          </a:r>
          <a:endPar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公共下水道事業会計</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収益は他会計補助金や長期前受金戻入などが減少したものの、下水道使用料や他会計負担金などが増加した。なお、新型コロナウイルス感染症対策に係る下水道使用料の減免は前年度までで終了しており、今年度は実施していない。</a:t>
          </a:r>
          <a:r>
            <a:rPr lang="ja-JP" altLang="ja-JP" sz="900" b="0">
              <a:solidFill>
                <a:schemeClr val="tx1"/>
              </a:solidFill>
              <a:effectLst/>
              <a:latin typeface="ＭＳ ゴシック" panose="020B0609070205080204" pitchFamily="49" charset="-128"/>
              <a:ea typeface="ＭＳ ゴシック" panose="020B0609070205080204" pitchFamily="49" charset="-128"/>
              <a:cs typeface="+mn-cs"/>
            </a:rPr>
            <a:t>また、令和</a:t>
          </a:r>
          <a:r>
            <a:rPr lang="en-US" altLang="ja-JP" sz="900" b="0">
              <a:solidFill>
                <a:schemeClr val="tx1"/>
              </a:solidFill>
              <a:effectLst/>
              <a:latin typeface="ＭＳ ゴシック" panose="020B0609070205080204" pitchFamily="49" charset="-128"/>
              <a:ea typeface="ＭＳ ゴシック" panose="020B0609070205080204" pitchFamily="49" charset="-128"/>
              <a:cs typeface="+mn-cs"/>
            </a:rPr>
            <a:t>6</a:t>
          </a:r>
          <a:r>
            <a:rPr lang="ja-JP" altLang="ja-JP" sz="900" b="0">
              <a:solidFill>
                <a:schemeClr val="tx1"/>
              </a:solidFill>
              <a:effectLst/>
              <a:latin typeface="ＭＳ ゴシック" panose="020B0609070205080204" pitchFamily="49" charset="-128"/>
              <a:ea typeface="ＭＳ ゴシック" panose="020B0609070205080204" pitchFamily="49" charset="-128"/>
              <a:cs typeface="+mn-cs"/>
            </a:rPr>
            <a:t>年</a:t>
          </a:r>
          <a:r>
            <a:rPr lang="en-US" altLang="ja-JP" sz="900" b="0">
              <a:solidFill>
                <a:schemeClr val="tx1"/>
              </a:solidFill>
              <a:effectLst/>
              <a:latin typeface="ＭＳ ゴシック" panose="020B0609070205080204" pitchFamily="49" charset="-128"/>
              <a:ea typeface="ＭＳ ゴシック" panose="020B0609070205080204" pitchFamily="49" charset="-128"/>
              <a:cs typeface="+mn-cs"/>
            </a:rPr>
            <a:t>1</a:t>
          </a:r>
          <a:r>
            <a:rPr lang="ja-JP" altLang="ja-JP" sz="900" b="0">
              <a:solidFill>
                <a:schemeClr val="tx1"/>
              </a:solidFill>
              <a:effectLst/>
              <a:latin typeface="ＭＳ ゴシック" panose="020B0609070205080204" pitchFamily="49" charset="-128"/>
              <a:ea typeface="ＭＳ ゴシック" panose="020B0609070205080204" pitchFamily="49" charset="-128"/>
              <a:cs typeface="+mn-cs"/>
            </a:rPr>
            <a:t>月には下水道使用料</a:t>
          </a:r>
          <a:r>
            <a:rPr lang="en-US" altLang="ja-JP" sz="900" b="0">
              <a:solidFill>
                <a:schemeClr val="tx1"/>
              </a:solidFill>
              <a:effectLst/>
              <a:latin typeface="ＭＳ ゴシック" panose="020B0609070205080204" pitchFamily="49" charset="-128"/>
              <a:ea typeface="ＭＳ ゴシック" panose="020B0609070205080204" pitchFamily="49" charset="-128"/>
              <a:cs typeface="+mn-cs"/>
            </a:rPr>
            <a:t>19.76</a:t>
          </a:r>
          <a:r>
            <a:rPr lang="ja-JP" altLang="ja-JP" sz="900" b="0">
              <a:solidFill>
                <a:schemeClr val="tx1"/>
              </a:solidFill>
              <a:effectLst/>
              <a:latin typeface="ＭＳ ゴシック" panose="020B0609070205080204" pitchFamily="49" charset="-128"/>
              <a:ea typeface="ＭＳ ゴシック" panose="020B0609070205080204" pitchFamily="49" charset="-128"/>
              <a:cs typeface="+mn-cs"/>
            </a:rPr>
            <a:t>％の増額改定を実施した。</a:t>
          </a:r>
          <a:r>
            <a:rPr kumimoji="1" lang="ja-JP" altLang="ja-JP" sz="900" b="0">
              <a:solidFill>
                <a:schemeClr val="tx1"/>
              </a:solidFill>
              <a:effectLst/>
              <a:latin typeface="ＭＳ ゴシック" panose="020B0609070205080204" pitchFamily="49" charset="-128"/>
              <a:ea typeface="ＭＳ ゴシック" panose="020B0609070205080204" pitchFamily="49" charset="-128"/>
              <a:cs typeface="+mn-cs"/>
            </a:rPr>
            <a:t>費用は</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その他特別損失や動力費などが減少したものの、修繕費や工事請負費などが増加した。純損失を計上したものの、資金剰余額は</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億円台を計上した。</a:t>
          </a:r>
          <a:endPar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国民健康保険特別会計・・・団塊の世代の後期高齢者医療制度への移行などによる被保険者数の減少に伴い医療費総額は減少しており、歳入では府支出金、歳出では保険給付費がそれぞれ減少となったが、保険料収入が減少し、事業費納付金が増加となったことなどにより、実質収支では黒字を堅持したものの、単年度収支では平成</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25</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年度以来の赤字決算となった。</a:t>
          </a:r>
          <a:endParaRPr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介護保険事業特別会計</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年の制度創設以来、黒字決算が続いている。令和</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年度については、「第</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8</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期介護保険事業計画」の最終年度にあたり、黒字額は前年度並みで、全体では堅調に推移している。</a:t>
          </a:r>
          <a:endPar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後期高齢者医療事業特別会計</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年度の制度創設以来、黒字決算が続いている。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一般会計が発行した地方債の元利償還金は、近年増加傾向の普通建設事業に係る元金償還の影響により増加した。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企業債の元利償還金に充当したと認められる一般会計からの繰入金については、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病院事業及び公共下水道事業において増加となった。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また、元利償還金などから控除される都市計画事業のために発行した地方債等の元利償還金に充当した都市計画税は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したものの、普通交付税の基準財政需要額に算入された地方債等の元利償還金は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これらの結果、実質公債費比率の分子は増加となった。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大阪府池田市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将来負担額のうち一般会計の地方債現在高は、平成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から学校給食センターをはじめとした大型の建設事業等により３年連続の増加となり、令和２年度末残高は過去最大の残高となったが、令和３年度に引き続き今年度も、臨時財政対策債などの借入の減少により年度末残高が減少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公営企業債等繰入見込額は病院事業会計に経常</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損失</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が生じたことにより、大幅な</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将来的に普通交付税の基準財政需要額に算入される地方債の現在高は、令和３年度まで、交付税算入率が高い緊急防災・減災事業債などの増に伴い増加傾向が続いていたが、臨時財政対策債に係る算入の減などにより、</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今年度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将来負担比率の分子は、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公営企業債等繰入見込額の増加</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基準財政需要額算入見込額の減少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等によって前年度と比べて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大阪府池田市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市税収入の減少等</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による歳入減少に伴う財政調整基金の取崩しや、各基金の目的に応じた取崩しを行ったため、指定寄附金の積立や令和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年度決算における決算剰余金を積み立てたものの、基金全体としては</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7.3</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ＭＳ ゴシック" panose="020B0609070205080204" pitchFamily="49" charset="-128"/>
              <a:ea typeface="ＭＳ ゴシック" panose="020B0609070205080204" pitchFamily="49" charset="-128"/>
              <a:cs typeface="+mn-cs"/>
            </a:rPr>
            <a:t>・社会保障関係経費の増大や公共施設の老朽化対策に伴い、中長期的に基金の減少が見込まれるため、計画的に事業を実施するため適正な基金管理に努める。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・みんなでつくるまち推進基金：暮らしやすく、個性豊かで活力に満ちた地域社会実現のための経費に充てる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・教育振興基金：幼稚園、小学校、中学校及び義務教育学校の教育並びに社会教育の振興のための経費に充てる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・福祉基金：福祉施設の整備及び拡充並びに地域福祉の推進のための経費に充てる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・子ども・子育て基金：子ども・子育て家庭の支援推進施策に要する経費に充てる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・世界に誇れる安全で安心なまちづくり基金：地域安全活動の推進のための経費に充てる。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指定寄附金を各特定目的金に積み立てたことにより、全体として増となった。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・公共施設の老朽化対策などにより、中長期的に基金の減少が見込まれるため、計画的に事業を実施するため適正な基金管理に努める。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年度決算における決算剰余金のうち</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億円を積み立てた</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ものの、令和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年度に</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億円取り崩した</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ことにより減となった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・社会保障関係経費の増大や公共施設の老朽化対策に伴う元利償還金の増加などにより、今後</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減少が見込まれるが標準財政規模比の</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に達する</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ように計画的な財政運営に努める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42573627</v>
      </c>
      <c r="BO4" s="371"/>
      <c r="BP4" s="371"/>
      <c r="BQ4" s="371"/>
      <c r="BR4" s="371"/>
      <c r="BS4" s="371"/>
      <c r="BT4" s="371"/>
      <c r="BU4" s="372"/>
      <c r="BV4" s="370">
        <v>41037551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0.7</v>
      </c>
      <c r="CU4" s="377"/>
      <c r="CV4" s="377"/>
      <c r="CW4" s="377"/>
      <c r="CX4" s="377"/>
      <c r="CY4" s="377"/>
      <c r="CZ4" s="377"/>
      <c r="DA4" s="378"/>
      <c r="DB4" s="376">
        <v>0.5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42181713</v>
      </c>
      <c r="BO5" s="408"/>
      <c r="BP5" s="408"/>
      <c r="BQ5" s="408"/>
      <c r="BR5" s="408"/>
      <c r="BS5" s="408"/>
      <c r="BT5" s="408"/>
      <c r="BU5" s="409"/>
      <c r="BV5" s="407">
        <v>40804878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97.4</v>
      </c>
      <c r="CU5" s="405"/>
      <c r="CV5" s="405"/>
      <c r="CW5" s="405"/>
      <c r="CX5" s="405"/>
      <c r="CY5" s="405"/>
      <c r="CZ5" s="405"/>
      <c r="DA5" s="406"/>
      <c r="DB5" s="404">
        <v>95.9</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391914</v>
      </c>
      <c r="BO6" s="408"/>
      <c r="BP6" s="408"/>
      <c r="BQ6" s="408"/>
      <c r="BR6" s="408"/>
      <c r="BS6" s="408"/>
      <c r="BT6" s="408"/>
      <c r="BU6" s="409"/>
      <c r="BV6" s="407">
        <v>232673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98.2</v>
      </c>
      <c r="CU6" s="445"/>
      <c r="CV6" s="445"/>
      <c r="CW6" s="445"/>
      <c r="CX6" s="445"/>
      <c r="CY6" s="445"/>
      <c r="CZ6" s="445"/>
      <c r="DA6" s="446"/>
      <c r="DB6" s="444">
        <v>95.9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221161</v>
      </c>
      <c r="BO7" s="408"/>
      <c r="BP7" s="408"/>
      <c r="BQ7" s="408"/>
      <c r="BR7" s="408"/>
      <c r="BS7" s="408"/>
      <c r="BT7" s="408"/>
      <c r="BU7" s="409"/>
      <c r="BV7" s="407">
        <v>114292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23842444</v>
      </c>
      <c r="CU7" s="408"/>
      <c r="CV7" s="408"/>
      <c r="CW7" s="408"/>
      <c r="CX7" s="408"/>
      <c r="CY7" s="408"/>
      <c r="CZ7" s="408"/>
      <c r="DA7" s="409"/>
      <c r="DB7" s="407">
        <v>23419207</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170753</v>
      </c>
      <c r="BO8" s="408"/>
      <c r="BP8" s="408"/>
      <c r="BQ8" s="408"/>
      <c r="BR8" s="408"/>
      <c r="BS8" s="408"/>
      <c r="BT8" s="408"/>
      <c r="BU8" s="409"/>
      <c r="BV8" s="407">
        <v>118381</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0.78</v>
      </c>
      <c r="CU8" s="448"/>
      <c r="CV8" s="448"/>
      <c r="CW8" s="448"/>
      <c r="CX8" s="448"/>
      <c r="CY8" s="448"/>
      <c r="CZ8" s="448"/>
      <c r="DA8" s="449"/>
      <c r="DB8" s="447">
        <v>0.82</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104993</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52372</v>
      </c>
      <c r="BO9" s="408"/>
      <c r="BP9" s="408"/>
      <c r="BQ9" s="408"/>
      <c r="BR9" s="408"/>
      <c r="BS9" s="408"/>
      <c r="BT9" s="408"/>
      <c r="BU9" s="409"/>
      <c r="BV9" s="407">
        <v>-392431</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13</v>
      </c>
      <c r="CU9" s="405"/>
      <c r="CV9" s="405"/>
      <c r="CW9" s="405"/>
      <c r="CX9" s="405"/>
      <c r="CY9" s="405"/>
      <c r="CZ9" s="405"/>
      <c r="DA9" s="406"/>
      <c r="DB9" s="404">
        <v>12.7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103069</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980</v>
      </c>
      <c r="BO10" s="408"/>
      <c r="BP10" s="408"/>
      <c r="BQ10" s="408"/>
      <c r="BR10" s="408"/>
      <c r="BS10" s="408"/>
      <c r="BT10" s="408"/>
      <c r="BU10" s="409"/>
      <c r="BV10" s="407">
        <v>1124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200000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102969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1000000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100716</v>
      </c>
      <c r="S13" s="492"/>
      <c r="T13" s="492"/>
      <c r="U13" s="492"/>
      <c r="V13" s="493"/>
      <c r="W13" s="423" t="s">
        <v>131</v>
      </c>
      <c r="X13" s="424"/>
      <c r="Y13" s="424"/>
      <c r="Z13" s="424"/>
      <c r="AA13" s="424"/>
      <c r="AB13" s="414"/>
      <c r="AC13" s="458">
        <v>394</v>
      </c>
      <c r="AD13" s="459"/>
      <c r="AE13" s="459"/>
      <c r="AF13" s="459"/>
      <c r="AG13" s="501"/>
      <c r="AH13" s="458">
        <v>491</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-746648</v>
      </c>
      <c r="BO13" s="408"/>
      <c r="BP13" s="408"/>
      <c r="BQ13" s="408"/>
      <c r="BR13" s="408"/>
      <c r="BS13" s="408"/>
      <c r="BT13" s="408"/>
      <c r="BU13" s="409"/>
      <c r="BV13" s="407">
        <v>-391307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v>
      </c>
      <c r="CU13" s="405"/>
      <c r="CV13" s="405"/>
      <c r="CW13" s="405"/>
      <c r="CX13" s="405"/>
      <c r="CY13" s="405"/>
      <c r="CZ13" s="405"/>
      <c r="DA13" s="406"/>
      <c r="DB13" s="404">
        <v>1.2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103074</v>
      </c>
      <c r="S14" s="492"/>
      <c r="T14" s="492"/>
      <c r="U14" s="492"/>
      <c r="V14" s="493"/>
      <c r="W14" s="397"/>
      <c r="X14" s="398"/>
      <c r="Y14" s="398"/>
      <c r="Z14" s="398"/>
      <c r="AA14" s="398"/>
      <c r="AB14" s="387"/>
      <c r="AC14" s="494">
        <v>0.9</v>
      </c>
      <c r="AD14" s="495"/>
      <c r="AE14" s="495"/>
      <c r="AF14" s="495"/>
      <c r="AG14" s="496"/>
      <c r="AH14" s="494">
        <v>1.2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100930</v>
      </c>
      <c r="S15" s="492"/>
      <c r="T15" s="492"/>
      <c r="U15" s="492"/>
      <c r="V15" s="493"/>
      <c r="W15" s="423" t="s">
        <v>137</v>
      </c>
      <c r="X15" s="424"/>
      <c r="Y15" s="424"/>
      <c r="Z15" s="424"/>
      <c r="AA15" s="424"/>
      <c r="AB15" s="414"/>
      <c r="AC15" s="458">
        <v>8774</v>
      </c>
      <c r="AD15" s="459"/>
      <c r="AE15" s="459"/>
      <c r="AF15" s="459"/>
      <c r="AG15" s="501"/>
      <c r="AH15" s="458">
        <v>8557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14587162</v>
      </c>
      <c r="BO15" s="371"/>
      <c r="BP15" s="371"/>
      <c r="BQ15" s="371"/>
      <c r="BR15" s="371"/>
      <c r="BS15" s="371"/>
      <c r="BT15" s="371"/>
      <c r="BU15" s="372"/>
      <c r="BV15" s="370">
        <v>14624327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19.7</v>
      </c>
      <c r="AD16" s="495"/>
      <c r="AE16" s="495"/>
      <c r="AF16" s="495"/>
      <c r="AG16" s="496"/>
      <c r="AH16" s="494">
        <v>20.5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19374506</v>
      </c>
      <c r="BO16" s="408"/>
      <c r="BP16" s="408"/>
      <c r="BQ16" s="408"/>
      <c r="BR16" s="408"/>
      <c r="BS16" s="408"/>
      <c r="BT16" s="408"/>
      <c r="BU16" s="409"/>
      <c r="BV16" s="407">
        <v>18590828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35389</v>
      </c>
      <c r="AD17" s="459"/>
      <c r="AE17" s="459"/>
      <c r="AF17" s="459"/>
      <c r="AG17" s="501"/>
      <c r="AH17" s="458">
        <v>32778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18725361</v>
      </c>
      <c r="BO17" s="408"/>
      <c r="BP17" s="408"/>
      <c r="BQ17" s="408"/>
      <c r="BR17" s="408"/>
      <c r="BS17" s="408"/>
      <c r="BT17" s="408"/>
      <c r="BU17" s="409"/>
      <c r="BV17" s="407">
        <v>18784588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22.14</v>
      </c>
      <c r="M18" s="531"/>
      <c r="N18" s="531"/>
      <c r="O18" s="531"/>
      <c r="P18" s="531"/>
      <c r="Q18" s="531"/>
      <c r="R18" s="532"/>
      <c r="S18" s="532"/>
      <c r="T18" s="532"/>
      <c r="U18" s="532"/>
      <c r="V18" s="533"/>
      <c r="W18" s="425"/>
      <c r="X18" s="426"/>
      <c r="Y18" s="426"/>
      <c r="Z18" s="426"/>
      <c r="AA18" s="426"/>
      <c r="AB18" s="417"/>
      <c r="AC18" s="534">
        <v>79.400000000000006</v>
      </c>
      <c r="AD18" s="535"/>
      <c r="AE18" s="535"/>
      <c r="AF18" s="535"/>
      <c r="AG18" s="536"/>
      <c r="AH18" s="534">
        <v>78.400000000000006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23483183</v>
      </c>
      <c r="BO18" s="408"/>
      <c r="BP18" s="408"/>
      <c r="BQ18" s="408"/>
      <c r="BR18" s="408"/>
      <c r="BS18" s="408"/>
      <c r="BT18" s="408"/>
      <c r="BU18" s="409"/>
      <c r="BV18" s="407">
        <v>22463641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4742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29454289</v>
      </c>
      <c r="BO19" s="408"/>
      <c r="BP19" s="408"/>
      <c r="BQ19" s="408"/>
      <c r="BR19" s="408"/>
      <c r="BS19" s="408"/>
      <c r="BT19" s="408"/>
      <c r="BU19" s="409"/>
      <c r="BV19" s="407">
        <v>27157950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48611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30330297</v>
      </c>
      <c r="BO22" s="371"/>
      <c r="BP22" s="371"/>
      <c r="BQ22" s="371"/>
      <c r="BR22" s="371"/>
      <c r="BS22" s="371"/>
      <c r="BT22" s="371"/>
      <c r="BU22" s="372"/>
      <c r="BV22" s="370">
        <v>33004314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25246130</v>
      </c>
      <c r="BO23" s="408"/>
      <c r="BP23" s="408"/>
      <c r="BQ23" s="408"/>
      <c r="BR23" s="408"/>
      <c r="BS23" s="408"/>
      <c r="BT23" s="408"/>
      <c r="BU23" s="409"/>
      <c r="BV23" s="407">
        <v>26913274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6860</v>
      </c>
      <c r="R24" s="459"/>
      <c r="S24" s="459"/>
      <c r="T24" s="459"/>
      <c r="U24" s="459"/>
      <c r="V24" s="501"/>
      <c r="W24" s="553"/>
      <c r="X24" s="554"/>
      <c r="Y24" s="555"/>
      <c r="Z24" s="457" t="s">
        <v>162</v>
      </c>
      <c r="AA24" s="437"/>
      <c r="AB24" s="437"/>
      <c r="AC24" s="437"/>
      <c r="AD24" s="437"/>
      <c r="AE24" s="437"/>
      <c r="AF24" s="437"/>
      <c r="AG24" s="438"/>
      <c r="AH24" s="458">
        <v>591</v>
      </c>
      <c r="AI24" s="459"/>
      <c r="AJ24" s="459"/>
      <c r="AK24" s="459"/>
      <c r="AL24" s="501"/>
      <c r="AM24" s="458">
        <v>1809642</v>
      </c>
      <c r="AN24" s="459"/>
      <c r="AO24" s="459"/>
      <c r="AP24" s="459"/>
      <c r="AQ24" s="459"/>
      <c r="AR24" s="501"/>
      <c r="AS24" s="458">
        <v>3062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16589186</v>
      </c>
      <c r="BO24" s="408"/>
      <c r="BP24" s="408"/>
      <c r="BQ24" s="408"/>
      <c r="BR24" s="408"/>
      <c r="BS24" s="408"/>
      <c r="BT24" s="408"/>
      <c r="BU24" s="409"/>
      <c r="BV24" s="407">
        <v>18049394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7650</v>
      </c>
      <c r="R25" s="459"/>
      <c r="S25" s="459"/>
      <c r="T25" s="459"/>
      <c r="U25" s="459"/>
      <c r="V25" s="501"/>
      <c r="W25" s="553"/>
      <c r="X25" s="554"/>
      <c r="Y25" s="555"/>
      <c r="Z25" s="457" t="s">
        <v>165</v>
      </c>
      <c r="AA25" s="437"/>
      <c r="AB25" s="437"/>
      <c r="AC25" s="437"/>
      <c r="AD25" s="437"/>
      <c r="AE25" s="437"/>
      <c r="AF25" s="437"/>
      <c r="AG25" s="438"/>
      <c r="AH25" s="458">
        <v>112</v>
      </c>
      <c r="AI25" s="459"/>
      <c r="AJ25" s="459"/>
      <c r="AK25" s="459"/>
      <c r="AL25" s="501"/>
      <c r="AM25" s="458">
        <v>349664</v>
      </c>
      <c r="AN25" s="459"/>
      <c r="AO25" s="459"/>
      <c r="AP25" s="459"/>
      <c r="AQ25" s="459"/>
      <c r="AR25" s="501"/>
      <c r="AS25" s="458">
        <v>3122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1328537</v>
      </c>
      <c r="BO25" s="371"/>
      <c r="BP25" s="371"/>
      <c r="BQ25" s="371"/>
      <c r="BR25" s="371"/>
      <c r="BS25" s="371"/>
      <c r="BT25" s="371"/>
      <c r="BU25" s="372"/>
      <c r="BV25" s="370">
        <v>1592782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6750</v>
      </c>
      <c r="R26" s="459"/>
      <c r="S26" s="459"/>
      <c r="T26" s="459"/>
      <c r="U26" s="459"/>
      <c r="V26" s="501"/>
      <c r="W26" s="553"/>
      <c r="X26" s="554"/>
      <c r="Y26" s="555"/>
      <c r="Z26" s="457" t="s">
        <v>168</v>
      </c>
      <c r="AA26" s="559"/>
      <c r="AB26" s="559"/>
      <c r="AC26" s="559"/>
      <c r="AD26" s="559"/>
      <c r="AE26" s="559"/>
      <c r="AF26" s="559"/>
      <c r="AG26" s="560"/>
      <c r="AH26" s="458">
        <v>56</v>
      </c>
      <c r="AI26" s="459"/>
      <c r="AJ26" s="459"/>
      <c r="AK26" s="459"/>
      <c r="AL26" s="501"/>
      <c r="AM26" s="458">
        <v>192864</v>
      </c>
      <c r="AN26" s="459"/>
      <c r="AO26" s="459"/>
      <c r="AP26" s="459"/>
      <c r="AQ26" s="459"/>
      <c r="AR26" s="501"/>
      <c r="AS26" s="458">
        <v>3444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393196</v>
      </c>
      <c r="BO26" s="408"/>
      <c r="BP26" s="408"/>
      <c r="BQ26" s="408"/>
      <c r="BR26" s="408"/>
      <c r="BS26" s="408"/>
      <c r="BT26" s="408"/>
      <c r="BU26" s="409"/>
      <c r="BV26" s="407">
        <v>326886</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7000</v>
      </c>
      <c r="R27" s="459"/>
      <c r="S27" s="459"/>
      <c r="T27" s="459"/>
      <c r="U27" s="459"/>
      <c r="V27" s="501"/>
      <c r="W27" s="553"/>
      <c r="X27" s="554"/>
      <c r="Y27" s="555"/>
      <c r="Z27" s="457" t="s">
        <v>171</v>
      </c>
      <c r="AA27" s="437"/>
      <c r="AB27" s="437"/>
      <c r="AC27" s="437"/>
      <c r="AD27" s="437"/>
      <c r="AE27" s="437"/>
      <c r="AF27" s="437"/>
      <c r="AG27" s="438"/>
      <c r="AH27" s="458">
        <v>42</v>
      </c>
      <c r="AI27" s="459"/>
      <c r="AJ27" s="459"/>
      <c r="AK27" s="459"/>
      <c r="AL27" s="501"/>
      <c r="AM27" s="458">
        <v>142905</v>
      </c>
      <c r="AN27" s="459"/>
      <c r="AO27" s="459"/>
      <c r="AP27" s="459"/>
      <c r="AQ27" s="459"/>
      <c r="AR27" s="501"/>
      <c r="AS27" s="458">
        <v>3403</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100000</v>
      </c>
      <c r="BO27" s="527"/>
      <c r="BP27" s="527"/>
      <c r="BQ27" s="527"/>
      <c r="BR27" s="527"/>
      <c r="BS27" s="527"/>
      <c r="BT27" s="527"/>
      <c r="BU27" s="528"/>
      <c r="BV27" s="526">
        <v>100000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6400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4335630</v>
      </c>
      <c r="BO28" s="371"/>
      <c r="BP28" s="371"/>
      <c r="BQ28" s="371"/>
      <c r="BR28" s="371"/>
      <c r="BS28" s="371"/>
      <c r="BT28" s="371"/>
      <c r="BU28" s="372"/>
      <c r="BV28" s="370">
        <v>5234650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20</v>
      </c>
      <c r="M29" s="459"/>
      <c r="N29" s="459"/>
      <c r="O29" s="459"/>
      <c r="P29" s="501"/>
      <c r="Q29" s="458">
        <v>6000</v>
      </c>
      <c r="R29" s="459"/>
      <c r="S29" s="459"/>
      <c r="T29" s="459"/>
      <c r="U29" s="459"/>
      <c r="V29" s="501"/>
      <c r="W29" s="556"/>
      <c r="X29" s="557"/>
      <c r="Y29" s="558"/>
      <c r="Z29" s="457" t="s">
        <v>177</v>
      </c>
      <c r="AA29" s="437"/>
      <c r="AB29" s="437"/>
      <c r="AC29" s="437"/>
      <c r="AD29" s="437"/>
      <c r="AE29" s="437"/>
      <c r="AF29" s="437"/>
      <c r="AG29" s="438"/>
      <c r="AH29" s="458">
        <v>633</v>
      </c>
      <c r="AI29" s="459"/>
      <c r="AJ29" s="459"/>
      <c r="AK29" s="459"/>
      <c r="AL29" s="501"/>
      <c r="AM29" s="458">
        <v>1952547</v>
      </c>
      <c r="AN29" s="459"/>
      <c r="AO29" s="459"/>
      <c r="AP29" s="459"/>
      <c r="AQ29" s="459"/>
      <c r="AR29" s="501"/>
      <c r="AS29" s="458">
        <v>3085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101.2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2614335</v>
      </c>
      <c r="BO30" s="527"/>
      <c r="BP30" s="527"/>
      <c r="BQ30" s="527"/>
      <c r="BR30" s="527"/>
      <c r="BS30" s="527"/>
      <c r="BT30" s="527"/>
      <c r="BU30" s="528"/>
      <c r="BV30" s="526">
        <v>2448776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大阪府都市ボートレース企業団</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池田みどりスポーツ財団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大阪府後期高齢者医療広域連合（一般会計）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池田市再開発ビル</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公共下水道事業会計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大阪府後期高齢者医療広域連合（後期高齢者医療特別会計）</v>
      </c>
      <c r="BZ36" s="598"/>
      <c r="CA36" s="598"/>
      <c r="CB36" s="598"/>
      <c r="CC36" s="598"/>
      <c r="CD36" s="598"/>
      <c r="CE36" s="598"/>
      <c r="CF36" s="598"/>
      <c r="CG36" s="598"/>
      <c r="CH36" s="598"/>
      <c r="CI36" s="598"/>
      <c r="CJ36" s="598"/>
      <c r="CK36" s="598"/>
      <c r="CL36" s="598"/>
      <c r="CM36" s="598"/>
      <c r="CN36" s="181"/>
      <c r="CO36" s="597">
        <f t="shared" si="3"/>
        <v>15</v>
      </c>
      <c r="CP36" s="597"/>
      <c r="CQ36" s="598" t="str">
        <f>IF('各会計、関係団体の財政状況及び健全化判断比率'!BS9="","",'各会計、関係団体の財政状況及び健全化判断比率'!BS9)</f>
        <v>いけだ市民文化振興財団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大阪広域水道企業団（水道事業会計）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大阪広域水道企業団（工業用水道事業会計）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X0DKVobRQ4Pssbg0qwBpPuA8j4x3Is+pxadYTgnuj0N4kX6hfUZb3Bbd/Y0+3s0tsY8XzksNBRLVBv52dKuHEg==" saltValue="BHldjp0hShh0ePd3JEBgX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16865855</v>
      </c>
      <c r="S5" s="613"/>
      <c r="T5" s="613"/>
      <c r="U5" s="613"/>
      <c r="V5" s="613"/>
      <c r="W5" s="613"/>
      <c r="X5" s="613"/>
      <c r="Y5" s="614"/>
      <c r="Z5" s="615">
        <v>39.6</v>
      </c>
      <c r="AA5" s="615"/>
      <c r="AB5" s="615"/>
      <c r="AC5" s="615"/>
      <c r="AD5" s="616">
        <v>15372002</v>
      </c>
      <c r="AE5" s="616"/>
      <c r="AF5" s="616"/>
      <c r="AG5" s="616"/>
      <c r="AH5" s="616"/>
      <c r="AI5" s="616"/>
      <c r="AJ5" s="616"/>
      <c r="AK5" s="616"/>
      <c r="AL5" s="617">
        <v>64.3</v>
      </c>
      <c r="AM5" s="618"/>
      <c r="AN5" s="618"/>
      <c r="AO5" s="619"/>
      <c r="AP5" s="609" t="s">
        <v>216</v>
      </c>
      <c r="AQ5" s="610"/>
      <c r="AR5" s="610"/>
      <c r="AS5" s="610"/>
      <c r="AT5" s="610"/>
      <c r="AU5" s="610"/>
      <c r="AV5" s="610"/>
      <c r="AW5" s="610"/>
      <c r="AX5" s="610"/>
      <c r="AY5" s="610"/>
      <c r="AZ5" s="610"/>
      <c r="BA5" s="610"/>
      <c r="BB5" s="610"/>
      <c r="BC5" s="610"/>
      <c r="BD5" s="610"/>
      <c r="BE5" s="610"/>
      <c r="BF5" s="611"/>
      <c r="BG5" s="623">
        <v>15367511</v>
      </c>
      <c r="BH5" s="624"/>
      <c r="BI5" s="624"/>
      <c r="BJ5" s="624"/>
      <c r="BK5" s="624"/>
      <c r="BL5" s="624"/>
      <c r="BM5" s="624"/>
      <c r="BN5" s="625"/>
      <c r="BO5" s="626">
        <v>91.1</v>
      </c>
      <c r="BP5" s="626"/>
      <c r="BQ5" s="626"/>
      <c r="BR5" s="626"/>
      <c r="BS5" s="627">
        <v>261541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230890</v>
      </c>
      <c r="S6" s="624"/>
      <c r="T6" s="624"/>
      <c r="U6" s="624"/>
      <c r="V6" s="624"/>
      <c r="W6" s="624"/>
      <c r="X6" s="624"/>
      <c r="Y6" s="625"/>
      <c r="Z6" s="626">
        <v>0.5</v>
      </c>
      <c r="AA6" s="626"/>
      <c r="AB6" s="626"/>
      <c r="AC6" s="626"/>
      <c r="AD6" s="627">
        <v>230890</v>
      </c>
      <c r="AE6" s="627"/>
      <c r="AF6" s="627"/>
      <c r="AG6" s="627"/>
      <c r="AH6" s="627"/>
      <c r="AI6" s="627"/>
      <c r="AJ6" s="627"/>
      <c r="AK6" s="627"/>
      <c r="AL6" s="628">
        <v>1</v>
      </c>
      <c r="AM6" s="629"/>
      <c r="AN6" s="629"/>
      <c r="AO6" s="630"/>
      <c r="AP6" s="620" t="s">
        <v>221</v>
      </c>
      <c r="AQ6" s="621"/>
      <c r="AR6" s="621"/>
      <c r="AS6" s="621"/>
      <c r="AT6" s="621"/>
      <c r="AU6" s="621"/>
      <c r="AV6" s="621"/>
      <c r="AW6" s="621"/>
      <c r="AX6" s="621"/>
      <c r="AY6" s="621"/>
      <c r="AZ6" s="621"/>
      <c r="BA6" s="621"/>
      <c r="BB6" s="621"/>
      <c r="BC6" s="621"/>
      <c r="BD6" s="621"/>
      <c r="BE6" s="621"/>
      <c r="BF6" s="622"/>
      <c r="BG6" s="623">
        <v>15367511</v>
      </c>
      <c r="BH6" s="624"/>
      <c r="BI6" s="624"/>
      <c r="BJ6" s="624"/>
      <c r="BK6" s="624"/>
      <c r="BL6" s="624"/>
      <c r="BM6" s="624"/>
      <c r="BN6" s="625"/>
      <c r="BO6" s="626">
        <v>91.1</v>
      </c>
      <c r="BP6" s="626"/>
      <c r="BQ6" s="626"/>
      <c r="BR6" s="626"/>
      <c r="BS6" s="627">
        <v>261541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362821</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362821</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16322</v>
      </c>
      <c r="S7" s="624"/>
      <c r="T7" s="624"/>
      <c r="U7" s="624"/>
      <c r="V7" s="624"/>
      <c r="W7" s="624"/>
      <c r="X7" s="624"/>
      <c r="Y7" s="625"/>
      <c r="Z7" s="626">
        <v>0</v>
      </c>
      <c r="AA7" s="626"/>
      <c r="AB7" s="626"/>
      <c r="AC7" s="626"/>
      <c r="AD7" s="627">
        <v>16322</v>
      </c>
      <c r="AE7" s="627"/>
      <c r="AF7" s="627"/>
      <c r="AG7" s="627"/>
      <c r="AH7" s="627"/>
      <c r="AI7" s="627"/>
      <c r="AJ7" s="627"/>
      <c r="AK7" s="627"/>
      <c r="AL7" s="628">
        <v>0.1</v>
      </c>
      <c r="AM7" s="629"/>
      <c r="AN7" s="629"/>
      <c r="AO7" s="630"/>
      <c r="AP7" s="620" t="s">
        <v>224</v>
      </c>
      <c r="AQ7" s="621"/>
      <c r="AR7" s="621"/>
      <c r="AS7" s="621"/>
      <c r="AT7" s="621"/>
      <c r="AU7" s="621"/>
      <c r="AV7" s="621"/>
      <c r="AW7" s="621"/>
      <c r="AX7" s="621"/>
      <c r="AY7" s="621"/>
      <c r="AZ7" s="621"/>
      <c r="BA7" s="621"/>
      <c r="BB7" s="621"/>
      <c r="BC7" s="621"/>
      <c r="BD7" s="621"/>
      <c r="BE7" s="621"/>
      <c r="BF7" s="622"/>
      <c r="BG7" s="623">
        <v>8090983</v>
      </c>
      <c r="BH7" s="624"/>
      <c r="BI7" s="624"/>
      <c r="BJ7" s="624"/>
      <c r="BK7" s="624"/>
      <c r="BL7" s="624"/>
      <c r="BM7" s="624"/>
      <c r="BN7" s="625"/>
      <c r="BO7" s="626">
        <v>48</v>
      </c>
      <c r="BP7" s="626"/>
      <c r="BQ7" s="626"/>
      <c r="BR7" s="626"/>
      <c r="BS7" s="627">
        <v>261541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3698323</v>
      </c>
      <c r="CS7" s="624"/>
      <c r="CT7" s="624"/>
      <c r="CU7" s="624"/>
      <c r="CV7" s="624"/>
      <c r="CW7" s="624"/>
      <c r="CX7" s="624"/>
      <c r="CY7" s="625"/>
      <c r="CZ7" s="626">
        <v>8.8000000000000007</v>
      </c>
      <c r="DA7" s="626"/>
      <c r="DB7" s="626"/>
      <c r="DC7" s="626"/>
      <c r="DD7" s="632" t="s">
        <v>122</v>
      </c>
      <c r="DE7" s="624"/>
      <c r="DF7" s="624"/>
      <c r="DG7" s="624"/>
      <c r="DH7" s="624"/>
      <c r="DI7" s="624"/>
      <c r="DJ7" s="624"/>
      <c r="DK7" s="624"/>
      <c r="DL7" s="624"/>
      <c r="DM7" s="624"/>
      <c r="DN7" s="624"/>
      <c r="DO7" s="624"/>
      <c r="DP7" s="625"/>
      <c r="DQ7" s="632">
        <v>3055866</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162784</v>
      </c>
      <c r="S8" s="624"/>
      <c r="T8" s="624"/>
      <c r="U8" s="624"/>
      <c r="V8" s="624"/>
      <c r="W8" s="624"/>
      <c r="X8" s="624"/>
      <c r="Y8" s="625"/>
      <c r="Z8" s="626">
        <v>0.4</v>
      </c>
      <c r="AA8" s="626"/>
      <c r="AB8" s="626"/>
      <c r="AC8" s="626"/>
      <c r="AD8" s="627">
        <v>162784</v>
      </c>
      <c r="AE8" s="627"/>
      <c r="AF8" s="627"/>
      <c r="AG8" s="627"/>
      <c r="AH8" s="627"/>
      <c r="AI8" s="627"/>
      <c r="AJ8" s="627"/>
      <c r="AK8" s="627"/>
      <c r="AL8" s="628">
        <v>0.7</v>
      </c>
      <c r="AM8" s="629"/>
      <c r="AN8" s="629"/>
      <c r="AO8" s="630"/>
      <c r="AP8" s="620" t="s">
        <v>227</v>
      </c>
      <c r="AQ8" s="621"/>
      <c r="AR8" s="621"/>
      <c r="AS8" s="621"/>
      <c r="AT8" s="621"/>
      <c r="AU8" s="621"/>
      <c r="AV8" s="621"/>
      <c r="AW8" s="621"/>
      <c r="AX8" s="621"/>
      <c r="AY8" s="621"/>
      <c r="AZ8" s="621"/>
      <c r="BA8" s="621"/>
      <c r="BB8" s="621"/>
      <c r="BC8" s="621"/>
      <c r="BD8" s="621"/>
      <c r="BE8" s="621"/>
      <c r="BF8" s="622"/>
      <c r="BG8" s="623">
        <v>177389</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19549176</v>
      </c>
      <c r="CS8" s="624"/>
      <c r="CT8" s="624"/>
      <c r="CU8" s="624"/>
      <c r="CV8" s="624"/>
      <c r="CW8" s="624"/>
      <c r="CX8" s="624"/>
      <c r="CY8" s="625"/>
      <c r="CZ8" s="626">
        <v>46.3</v>
      </c>
      <c r="DA8" s="626"/>
      <c r="DB8" s="626"/>
      <c r="DC8" s="626"/>
      <c r="DD8" s="632">
        <v>385714</v>
      </c>
      <c r="DE8" s="624"/>
      <c r="DF8" s="624"/>
      <c r="DG8" s="624"/>
      <c r="DH8" s="624"/>
      <c r="DI8" s="624"/>
      <c r="DJ8" s="624"/>
      <c r="DK8" s="624"/>
      <c r="DL8" s="624"/>
      <c r="DM8" s="624"/>
      <c r="DN8" s="624"/>
      <c r="DO8" s="624"/>
      <c r="DP8" s="625"/>
      <c r="DQ8" s="632">
        <v>10407907</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174590</v>
      </c>
      <c r="S9" s="624"/>
      <c r="T9" s="624"/>
      <c r="U9" s="624"/>
      <c r="V9" s="624"/>
      <c r="W9" s="624"/>
      <c r="X9" s="624"/>
      <c r="Y9" s="625"/>
      <c r="Z9" s="626">
        <v>0.4</v>
      </c>
      <c r="AA9" s="626"/>
      <c r="AB9" s="626"/>
      <c r="AC9" s="626"/>
      <c r="AD9" s="627">
        <v>174590</v>
      </c>
      <c r="AE9" s="627"/>
      <c r="AF9" s="627"/>
      <c r="AG9" s="627"/>
      <c r="AH9" s="627"/>
      <c r="AI9" s="627"/>
      <c r="AJ9" s="627"/>
      <c r="AK9" s="627"/>
      <c r="AL9" s="628">
        <v>0.7</v>
      </c>
      <c r="AM9" s="629"/>
      <c r="AN9" s="629"/>
      <c r="AO9" s="630"/>
      <c r="AP9" s="620" t="s">
        <v>230</v>
      </c>
      <c r="AQ9" s="621"/>
      <c r="AR9" s="621"/>
      <c r="AS9" s="621"/>
      <c r="AT9" s="621"/>
      <c r="AU9" s="621"/>
      <c r="AV9" s="621"/>
      <c r="AW9" s="621"/>
      <c r="AX9" s="621"/>
      <c r="AY9" s="621"/>
      <c r="AZ9" s="621"/>
      <c r="BA9" s="621"/>
      <c r="BB9" s="621"/>
      <c r="BC9" s="621"/>
      <c r="BD9" s="621"/>
      <c r="BE9" s="621"/>
      <c r="BF9" s="622"/>
      <c r="BG9" s="623">
        <v>6872874</v>
      </c>
      <c r="BH9" s="624"/>
      <c r="BI9" s="624"/>
      <c r="BJ9" s="624"/>
      <c r="BK9" s="624"/>
      <c r="BL9" s="624"/>
      <c r="BM9" s="624"/>
      <c r="BN9" s="625"/>
      <c r="BO9" s="626">
        <v>40.799999999999997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4197721</v>
      </c>
      <c r="CS9" s="624"/>
      <c r="CT9" s="624"/>
      <c r="CU9" s="624"/>
      <c r="CV9" s="624"/>
      <c r="CW9" s="624"/>
      <c r="CX9" s="624"/>
      <c r="CY9" s="625"/>
      <c r="CZ9" s="626">
        <v>10</v>
      </c>
      <c r="DA9" s="626"/>
      <c r="DB9" s="626"/>
      <c r="DC9" s="626"/>
      <c r="DD9" s="632">
        <v>47492</v>
      </c>
      <c r="DE9" s="624"/>
      <c r="DF9" s="624"/>
      <c r="DG9" s="624"/>
      <c r="DH9" s="624"/>
      <c r="DI9" s="624"/>
      <c r="DJ9" s="624"/>
      <c r="DK9" s="624"/>
      <c r="DL9" s="624"/>
      <c r="DM9" s="624"/>
      <c r="DN9" s="624"/>
      <c r="DO9" s="624"/>
      <c r="DP9" s="625"/>
      <c r="DQ9" s="632">
        <v>3337047</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300019</v>
      </c>
      <c r="BH10" s="624"/>
      <c r="BI10" s="624"/>
      <c r="BJ10" s="624"/>
      <c r="BK10" s="624"/>
      <c r="BL10" s="624"/>
      <c r="BM10" s="624"/>
      <c r="BN10" s="625"/>
      <c r="BO10" s="626">
        <v>1.8</v>
      </c>
      <c r="BP10" s="626"/>
      <c r="BQ10" s="626"/>
      <c r="BR10" s="626"/>
      <c r="BS10" s="627">
        <v>50003</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42113</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41360</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2414235</v>
      </c>
      <c r="S11" s="624"/>
      <c r="T11" s="624"/>
      <c r="U11" s="624"/>
      <c r="V11" s="624"/>
      <c r="W11" s="624"/>
      <c r="X11" s="624"/>
      <c r="Y11" s="625"/>
      <c r="Z11" s="628">
        <v>5.7</v>
      </c>
      <c r="AA11" s="629"/>
      <c r="AB11" s="629"/>
      <c r="AC11" s="635"/>
      <c r="AD11" s="632">
        <v>2414235</v>
      </c>
      <c r="AE11" s="624"/>
      <c r="AF11" s="624"/>
      <c r="AG11" s="624"/>
      <c r="AH11" s="624"/>
      <c r="AI11" s="624"/>
      <c r="AJ11" s="624"/>
      <c r="AK11" s="625"/>
      <c r="AL11" s="628">
        <v>10.1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740701</v>
      </c>
      <c r="BH11" s="624"/>
      <c r="BI11" s="624"/>
      <c r="BJ11" s="624"/>
      <c r="BK11" s="624"/>
      <c r="BL11" s="624"/>
      <c r="BM11" s="624"/>
      <c r="BN11" s="625"/>
      <c r="BO11" s="626">
        <v>4.4000000000000004</v>
      </c>
      <c r="BP11" s="626"/>
      <c r="BQ11" s="626"/>
      <c r="BR11" s="626"/>
      <c r="BS11" s="627">
        <v>211538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39593</v>
      </c>
      <c r="CS11" s="624"/>
      <c r="CT11" s="624"/>
      <c r="CU11" s="624"/>
      <c r="CV11" s="624"/>
      <c r="CW11" s="624"/>
      <c r="CX11" s="624"/>
      <c r="CY11" s="625"/>
      <c r="CZ11" s="626">
        <v>0.1</v>
      </c>
      <c r="DA11" s="626"/>
      <c r="DB11" s="626"/>
      <c r="DC11" s="626"/>
      <c r="DD11" s="632" t="s">
        <v>122</v>
      </c>
      <c r="DE11" s="624"/>
      <c r="DF11" s="624"/>
      <c r="DG11" s="624"/>
      <c r="DH11" s="624"/>
      <c r="DI11" s="624"/>
      <c r="DJ11" s="624"/>
      <c r="DK11" s="624"/>
      <c r="DL11" s="624"/>
      <c r="DM11" s="624"/>
      <c r="DN11" s="624"/>
      <c r="DO11" s="624"/>
      <c r="DP11" s="625"/>
      <c r="DQ11" s="632">
        <v>37328</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70465</v>
      </c>
      <c r="S12" s="624"/>
      <c r="T12" s="624"/>
      <c r="U12" s="624"/>
      <c r="V12" s="624"/>
      <c r="W12" s="624"/>
      <c r="X12" s="624"/>
      <c r="Y12" s="625"/>
      <c r="Z12" s="626">
        <v>0.2</v>
      </c>
      <c r="AA12" s="626"/>
      <c r="AB12" s="626"/>
      <c r="AC12" s="626"/>
      <c r="AD12" s="627">
        <v>70465</v>
      </c>
      <c r="AE12" s="627"/>
      <c r="AF12" s="627"/>
      <c r="AG12" s="627"/>
      <c r="AH12" s="627"/>
      <c r="AI12" s="627"/>
      <c r="AJ12" s="627"/>
      <c r="AK12" s="627"/>
      <c r="AL12" s="628">
        <v>0.3</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6580055</v>
      </c>
      <c r="BH12" s="624"/>
      <c r="BI12" s="624"/>
      <c r="BJ12" s="624"/>
      <c r="BK12" s="624"/>
      <c r="BL12" s="624"/>
      <c r="BM12" s="624"/>
      <c r="BN12" s="625"/>
      <c r="BO12" s="626">
        <v>39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238728</v>
      </c>
      <c r="CS12" s="624"/>
      <c r="CT12" s="624"/>
      <c r="CU12" s="624"/>
      <c r="CV12" s="624"/>
      <c r="CW12" s="624"/>
      <c r="CX12" s="624"/>
      <c r="CY12" s="625"/>
      <c r="CZ12" s="626">
        <v>0.6</v>
      </c>
      <c r="DA12" s="626"/>
      <c r="DB12" s="626"/>
      <c r="DC12" s="626"/>
      <c r="DD12" s="632" t="s">
        <v>122</v>
      </c>
      <c r="DE12" s="624"/>
      <c r="DF12" s="624"/>
      <c r="DG12" s="624"/>
      <c r="DH12" s="624"/>
      <c r="DI12" s="624"/>
      <c r="DJ12" s="624"/>
      <c r="DK12" s="624"/>
      <c r="DL12" s="624"/>
      <c r="DM12" s="624"/>
      <c r="DN12" s="624"/>
      <c r="DO12" s="624"/>
      <c r="DP12" s="625"/>
      <c r="DQ12" s="632">
        <v>104662</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6570188</v>
      </c>
      <c r="BH13" s="624"/>
      <c r="BI13" s="624"/>
      <c r="BJ13" s="624"/>
      <c r="BK13" s="624"/>
      <c r="BL13" s="624"/>
      <c r="BM13" s="624"/>
      <c r="BN13" s="625"/>
      <c r="BO13" s="626">
        <v>39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3397683</v>
      </c>
      <c r="CS13" s="624"/>
      <c r="CT13" s="624"/>
      <c r="CU13" s="624"/>
      <c r="CV13" s="624"/>
      <c r="CW13" s="624"/>
      <c r="CX13" s="624"/>
      <c r="CY13" s="625"/>
      <c r="CZ13" s="626">
        <v>8.1</v>
      </c>
      <c r="DA13" s="626"/>
      <c r="DB13" s="626"/>
      <c r="DC13" s="626"/>
      <c r="DD13" s="632">
        <v>761367</v>
      </c>
      <c r="DE13" s="624"/>
      <c r="DF13" s="624"/>
      <c r="DG13" s="624"/>
      <c r="DH13" s="624"/>
      <c r="DI13" s="624"/>
      <c r="DJ13" s="624"/>
      <c r="DK13" s="624"/>
      <c r="DL13" s="624"/>
      <c r="DM13" s="624"/>
      <c r="DN13" s="624"/>
      <c r="DO13" s="624"/>
      <c r="DP13" s="625"/>
      <c r="DQ13" s="632">
        <v>2422541</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2151</v>
      </c>
      <c r="S14" s="624"/>
      <c r="T14" s="624"/>
      <c r="U14" s="624"/>
      <c r="V14" s="624"/>
      <c r="W14" s="624"/>
      <c r="X14" s="624"/>
      <c r="Y14" s="625"/>
      <c r="Z14" s="626">
        <v>0</v>
      </c>
      <c r="AA14" s="626"/>
      <c r="AB14" s="626"/>
      <c r="AC14" s="626"/>
      <c r="AD14" s="627">
        <v>2151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133805</v>
      </c>
      <c r="BH14" s="624"/>
      <c r="BI14" s="624"/>
      <c r="BJ14" s="624"/>
      <c r="BK14" s="624"/>
      <c r="BL14" s="624"/>
      <c r="BM14" s="624"/>
      <c r="BN14" s="625"/>
      <c r="BO14" s="626">
        <v>0.8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1470326</v>
      </c>
      <c r="CS14" s="624"/>
      <c r="CT14" s="624"/>
      <c r="CU14" s="624"/>
      <c r="CV14" s="624"/>
      <c r="CW14" s="624"/>
      <c r="CX14" s="624"/>
      <c r="CY14" s="625"/>
      <c r="CZ14" s="626">
        <v>3.5</v>
      </c>
      <c r="DA14" s="626"/>
      <c r="DB14" s="626"/>
      <c r="DC14" s="626"/>
      <c r="DD14" s="632">
        <v>228022</v>
      </c>
      <c r="DE14" s="624"/>
      <c r="DF14" s="624"/>
      <c r="DG14" s="624"/>
      <c r="DH14" s="624"/>
      <c r="DI14" s="624"/>
      <c r="DJ14" s="624"/>
      <c r="DK14" s="624"/>
      <c r="DL14" s="624"/>
      <c r="DM14" s="624"/>
      <c r="DN14" s="624"/>
      <c r="DO14" s="624"/>
      <c r="DP14" s="625"/>
      <c r="DQ14" s="632">
        <v>1257407</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562668</v>
      </c>
      <c r="BH15" s="624"/>
      <c r="BI15" s="624"/>
      <c r="BJ15" s="624"/>
      <c r="BK15" s="624"/>
      <c r="BL15" s="624"/>
      <c r="BM15" s="624"/>
      <c r="BN15" s="625"/>
      <c r="BO15" s="626">
        <v>3.3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5368115</v>
      </c>
      <c r="CS15" s="624"/>
      <c r="CT15" s="624"/>
      <c r="CU15" s="624"/>
      <c r="CV15" s="624"/>
      <c r="CW15" s="624"/>
      <c r="CX15" s="624"/>
      <c r="CY15" s="625"/>
      <c r="CZ15" s="626">
        <v>12.7</v>
      </c>
      <c r="DA15" s="626"/>
      <c r="DB15" s="626"/>
      <c r="DC15" s="626"/>
      <c r="DD15" s="632">
        <v>680516</v>
      </c>
      <c r="DE15" s="624"/>
      <c r="DF15" s="624"/>
      <c r="DG15" s="624"/>
      <c r="DH15" s="624"/>
      <c r="DI15" s="624"/>
      <c r="DJ15" s="624"/>
      <c r="DK15" s="624"/>
      <c r="DL15" s="624"/>
      <c r="DM15" s="624"/>
      <c r="DN15" s="624"/>
      <c r="DO15" s="624"/>
      <c r="DP15" s="625"/>
      <c r="DQ15" s="632">
        <v>4218322</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47267</v>
      </c>
      <c r="S16" s="624"/>
      <c r="T16" s="624"/>
      <c r="U16" s="624"/>
      <c r="V16" s="624"/>
      <c r="W16" s="624"/>
      <c r="X16" s="624"/>
      <c r="Y16" s="625"/>
      <c r="Z16" s="626">
        <v>0.1</v>
      </c>
      <c r="AA16" s="626"/>
      <c r="AB16" s="626"/>
      <c r="AC16" s="626"/>
      <c r="AD16" s="627">
        <v>47267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280202</v>
      </c>
      <c r="S17" s="624"/>
      <c r="T17" s="624"/>
      <c r="U17" s="624"/>
      <c r="V17" s="624"/>
      <c r="W17" s="624"/>
      <c r="X17" s="624"/>
      <c r="Y17" s="625"/>
      <c r="Z17" s="626">
        <v>0.7</v>
      </c>
      <c r="AA17" s="626"/>
      <c r="AB17" s="626"/>
      <c r="AC17" s="626"/>
      <c r="AD17" s="627">
        <v>280202</v>
      </c>
      <c r="AE17" s="627"/>
      <c r="AF17" s="627"/>
      <c r="AG17" s="627"/>
      <c r="AH17" s="627"/>
      <c r="AI17" s="627"/>
      <c r="AJ17" s="627"/>
      <c r="AK17" s="627"/>
      <c r="AL17" s="628">
        <v>1.2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3817114</v>
      </c>
      <c r="CS17" s="624"/>
      <c r="CT17" s="624"/>
      <c r="CU17" s="624"/>
      <c r="CV17" s="624"/>
      <c r="CW17" s="624"/>
      <c r="CX17" s="624"/>
      <c r="CY17" s="625"/>
      <c r="CZ17" s="626">
        <v>9</v>
      </c>
      <c r="DA17" s="626"/>
      <c r="DB17" s="626"/>
      <c r="DC17" s="626"/>
      <c r="DD17" s="632" t="s">
        <v>122</v>
      </c>
      <c r="DE17" s="624"/>
      <c r="DF17" s="624"/>
      <c r="DG17" s="624"/>
      <c r="DH17" s="624"/>
      <c r="DI17" s="624"/>
      <c r="DJ17" s="624"/>
      <c r="DK17" s="624"/>
      <c r="DL17" s="624"/>
      <c r="DM17" s="624"/>
      <c r="DN17" s="624"/>
      <c r="DO17" s="624"/>
      <c r="DP17" s="625"/>
      <c r="DQ17" s="632">
        <v>3817114</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94289</v>
      </c>
      <c r="S18" s="624"/>
      <c r="T18" s="624"/>
      <c r="U18" s="624"/>
      <c r="V18" s="624"/>
      <c r="W18" s="624"/>
      <c r="X18" s="624"/>
      <c r="Y18" s="625"/>
      <c r="Z18" s="626">
        <v>0.2</v>
      </c>
      <c r="AA18" s="626"/>
      <c r="AB18" s="626"/>
      <c r="AC18" s="626"/>
      <c r="AD18" s="627">
        <v>94289</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92932</v>
      </c>
      <c r="S19" s="624"/>
      <c r="T19" s="624"/>
      <c r="U19" s="624"/>
      <c r="V19" s="624"/>
      <c r="W19" s="624"/>
      <c r="X19" s="624"/>
      <c r="Y19" s="625"/>
      <c r="Z19" s="626">
        <v>0.2</v>
      </c>
      <c r="AA19" s="626"/>
      <c r="AB19" s="626"/>
      <c r="AC19" s="626"/>
      <c r="AD19" s="627">
        <v>92932</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1498344</v>
      </c>
      <c r="BH19" s="624"/>
      <c r="BI19" s="624"/>
      <c r="BJ19" s="624"/>
      <c r="BK19" s="624"/>
      <c r="BL19" s="624"/>
      <c r="BM19" s="624"/>
      <c r="BN19" s="625"/>
      <c r="BO19" s="626">
        <v>8.9</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1357</v>
      </c>
      <c r="S20" s="624"/>
      <c r="T20" s="624"/>
      <c r="U20" s="624"/>
      <c r="V20" s="624"/>
      <c r="W20" s="624"/>
      <c r="X20" s="624"/>
      <c r="Y20" s="625"/>
      <c r="Z20" s="626">
        <v>0</v>
      </c>
      <c r="AA20" s="626"/>
      <c r="AB20" s="626"/>
      <c r="AC20" s="626"/>
      <c r="AD20" s="627">
        <v>1357</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1498344</v>
      </c>
      <c r="BH20" s="624"/>
      <c r="BI20" s="624"/>
      <c r="BJ20" s="624"/>
      <c r="BK20" s="624"/>
      <c r="BL20" s="624"/>
      <c r="BM20" s="624"/>
      <c r="BN20" s="625"/>
      <c r="BO20" s="626">
        <v>8.9</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42181713</v>
      </c>
      <c r="CS20" s="624"/>
      <c r="CT20" s="624"/>
      <c r="CU20" s="624"/>
      <c r="CV20" s="624"/>
      <c r="CW20" s="624"/>
      <c r="CX20" s="624"/>
      <c r="CY20" s="625"/>
      <c r="CZ20" s="626">
        <v>100</v>
      </c>
      <c r="DA20" s="626"/>
      <c r="DB20" s="626"/>
      <c r="DC20" s="626"/>
      <c r="DD20" s="632">
        <v>2103111</v>
      </c>
      <c r="DE20" s="624"/>
      <c r="DF20" s="624"/>
      <c r="DG20" s="624"/>
      <c r="DH20" s="624"/>
      <c r="DI20" s="624"/>
      <c r="DJ20" s="624"/>
      <c r="DK20" s="624"/>
      <c r="DL20" s="624"/>
      <c r="DM20" s="624"/>
      <c r="DN20" s="624"/>
      <c r="DO20" s="624"/>
      <c r="DP20" s="625"/>
      <c r="DQ20" s="632">
        <v>29062375</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5337305</v>
      </c>
      <c r="S21" s="624"/>
      <c r="T21" s="624"/>
      <c r="U21" s="624"/>
      <c r="V21" s="624"/>
      <c r="W21" s="624"/>
      <c r="X21" s="624"/>
      <c r="Y21" s="625"/>
      <c r="Z21" s="626">
        <v>12.5</v>
      </c>
      <c r="AA21" s="626"/>
      <c r="AB21" s="626"/>
      <c r="AC21" s="626"/>
      <c r="AD21" s="627">
        <v>4787344</v>
      </c>
      <c r="AE21" s="627"/>
      <c r="AF21" s="627"/>
      <c r="AG21" s="627"/>
      <c r="AH21" s="627"/>
      <c r="AI21" s="627"/>
      <c r="AJ21" s="627"/>
      <c r="AK21" s="627"/>
      <c r="AL21" s="628">
        <v>20</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4491</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4787344</v>
      </c>
      <c r="S22" s="624"/>
      <c r="T22" s="624"/>
      <c r="U22" s="624"/>
      <c r="V22" s="624"/>
      <c r="W22" s="624"/>
      <c r="X22" s="624"/>
      <c r="Y22" s="625"/>
      <c r="Z22" s="626">
        <v>11.2</v>
      </c>
      <c r="AA22" s="626"/>
      <c r="AB22" s="626"/>
      <c r="AC22" s="626"/>
      <c r="AD22" s="627">
        <v>4787344</v>
      </c>
      <c r="AE22" s="627"/>
      <c r="AF22" s="627"/>
      <c r="AG22" s="627"/>
      <c r="AH22" s="627"/>
      <c r="AI22" s="627"/>
      <c r="AJ22" s="627"/>
      <c r="AK22" s="627"/>
      <c r="AL22" s="628">
        <v>20</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549961</v>
      </c>
      <c r="S23" s="624"/>
      <c r="T23" s="624"/>
      <c r="U23" s="624"/>
      <c r="V23" s="624"/>
      <c r="W23" s="624"/>
      <c r="X23" s="624"/>
      <c r="Y23" s="625"/>
      <c r="Z23" s="626">
        <v>1.3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1493853</v>
      </c>
      <c r="BH23" s="624"/>
      <c r="BI23" s="624"/>
      <c r="BJ23" s="624"/>
      <c r="BK23" s="624"/>
      <c r="BL23" s="624"/>
      <c r="BM23" s="624"/>
      <c r="BN23" s="625"/>
      <c r="BO23" s="626">
        <v>8.9</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23663859</v>
      </c>
      <c r="CS24" s="613"/>
      <c r="CT24" s="613"/>
      <c r="CU24" s="613"/>
      <c r="CV24" s="613"/>
      <c r="CW24" s="613"/>
      <c r="CX24" s="613"/>
      <c r="CY24" s="614"/>
      <c r="CZ24" s="617">
        <v>56.1</v>
      </c>
      <c r="DA24" s="618"/>
      <c r="DB24" s="618"/>
      <c r="DC24" s="634"/>
      <c r="DD24" s="658">
        <v>15405151</v>
      </c>
      <c r="DE24" s="613"/>
      <c r="DF24" s="613"/>
      <c r="DG24" s="613"/>
      <c r="DH24" s="613"/>
      <c r="DI24" s="613"/>
      <c r="DJ24" s="613"/>
      <c r="DK24" s="614"/>
      <c r="DL24" s="658">
        <v>13616817</v>
      </c>
      <c r="DM24" s="613"/>
      <c r="DN24" s="613"/>
      <c r="DO24" s="613"/>
      <c r="DP24" s="613"/>
      <c r="DQ24" s="613"/>
      <c r="DR24" s="613"/>
      <c r="DS24" s="613"/>
      <c r="DT24" s="613"/>
      <c r="DU24" s="613"/>
      <c r="DV24" s="614"/>
      <c r="DW24" s="617">
        <v>56.5</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25696355</v>
      </c>
      <c r="S25" s="624"/>
      <c r="T25" s="624"/>
      <c r="U25" s="624"/>
      <c r="V25" s="624"/>
      <c r="W25" s="624"/>
      <c r="X25" s="624"/>
      <c r="Y25" s="625"/>
      <c r="Z25" s="626">
        <v>60.4</v>
      </c>
      <c r="AA25" s="626"/>
      <c r="AB25" s="626"/>
      <c r="AC25" s="626"/>
      <c r="AD25" s="627">
        <v>23652541</v>
      </c>
      <c r="AE25" s="627"/>
      <c r="AF25" s="627"/>
      <c r="AG25" s="627"/>
      <c r="AH25" s="627"/>
      <c r="AI25" s="627"/>
      <c r="AJ25" s="627"/>
      <c r="AK25" s="627"/>
      <c r="AL25" s="628">
        <v>98.9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7825686</v>
      </c>
      <c r="CS25" s="655"/>
      <c r="CT25" s="655"/>
      <c r="CU25" s="655"/>
      <c r="CV25" s="655"/>
      <c r="CW25" s="655"/>
      <c r="CX25" s="655"/>
      <c r="CY25" s="656"/>
      <c r="CZ25" s="628">
        <v>18.600000000000001</v>
      </c>
      <c r="DA25" s="653"/>
      <c r="DB25" s="653"/>
      <c r="DC25" s="657"/>
      <c r="DD25" s="632">
        <v>7232335</v>
      </c>
      <c r="DE25" s="655"/>
      <c r="DF25" s="655"/>
      <c r="DG25" s="655"/>
      <c r="DH25" s="655"/>
      <c r="DI25" s="655"/>
      <c r="DJ25" s="655"/>
      <c r="DK25" s="656"/>
      <c r="DL25" s="632">
        <v>6932997</v>
      </c>
      <c r="DM25" s="655"/>
      <c r="DN25" s="655"/>
      <c r="DO25" s="655"/>
      <c r="DP25" s="655"/>
      <c r="DQ25" s="655"/>
      <c r="DR25" s="655"/>
      <c r="DS25" s="655"/>
      <c r="DT25" s="655"/>
      <c r="DU25" s="655"/>
      <c r="DV25" s="656"/>
      <c r="DW25" s="628">
        <v>28.7</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10290</v>
      </c>
      <c r="S26" s="624"/>
      <c r="T26" s="624"/>
      <c r="U26" s="624"/>
      <c r="V26" s="624"/>
      <c r="W26" s="624"/>
      <c r="X26" s="624"/>
      <c r="Y26" s="625"/>
      <c r="Z26" s="626">
        <v>0</v>
      </c>
      <c r="AA26" s="626"/>
      <c r="AB26" s="626"/>
      <c r="AC26" s="626"/>
      <c r="AD26" s="627">
        <v>10290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4641297</v>
      </c>
      <c r="CS26" s="624"/>
      <c r="CT26" s="624"/>
      <c r="CU26" s="624"/>
      <c r="CV26" s="624"/>
      <c r="CW26" s="624"/>
      <c r="CX26" s="624"/>
      <c r="CY26" s="625"/>
      <c r="CZ26" s="628">
        <v>11</v>
      </c>
      <c r="DA26" s="653"/>
      <c r="DB26" s="653"/>
      <c r="DC26" s="657"/>
      <c r="DD26" s="632">
        <v>4365401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126599</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16865855</v>
      </c>
      <c r="BH27" s="624"/>
      <c r="BI27" s="624"/>
      <c r="BJ27" s="624"/>
      <c r="BK27" s="624"/>
      <c r="BL27" s="624"/>
      <c r="BM27" s="624"/>
      <c r="BN27" s="625"/>
      <c r="BO27" s="626">
        <v>100</v>
      </c>
      <c r="BP27" s="626"/>
      <c r="BQ27" s="626"/>
      <c r="BR27" s="626"/>
      <c r="BS27" s="627">
        <v>261541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12021059</v>
      </c>
      <c r="CS27" s="655"/>
      <c r="CT27" s="655"/>
      <c r="CU27" s="655"/>
      <c r="CV27" s="655"/>
      <c r="CW27" s="655"/>
      <c r="CX27" s="655"/>
      <c r="CY27" s="656"/>
      <c r="CZ27" s="628">
        <v>28.5</v>
      </c>
      <c r="DA27" s="653"/>
      <c r="DB27" s="653"/>
      <c r="DC27" s="657"/>
      <c r="DD27" s="632">
        <v>4355702</v>
      </c>
      <c r="DE27" s="655"/>
      <c r="DF27" s="655"/>
      <c r="DG27" s="655"/>
      <c r="DH27" s="655"/>
      <c r="DI27" s="655"/>
      <c r="DJ27" s="655"/>
      <c r="DK27" s="656"/>
      <c r="DL27" s="632">
        <v>3066706</v>
      </c>
      <c r="DM27" s="655"/>
      <c r="DN27" s="655"/>
      <c r="DO27" s="655"/>
      <c r="DP27" s="655"/>
      <c r="DQ27" s="655"/>
      <c r="DR27" s="655"/>
      <c r="DS27" s="655"/>
      <c r="DT27" s="655"/>
      <c r="DU27" s="655"/>
      <c r="DV27" s="656"/>
      <c r="DW27" s="628">
        <v>12.7</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746376</v>
      </c>
      <c r="S28" s="624"/>
      <c r="T28" s="624"/>
      <c r="U28" s="624"/>
      <c r="V28" s="624"/>
      <c r="W28" s="624"/>
      <c r="X28" s="624"/>
      <c r="Y28" s="625"/>
      <c r="Z28" s="626">
        <v>1.8</v>
      </c>
      <c r="AA28" s="626"/>
      <c r="AB28" s="626"/>
      <c r="AC28" s="626"/>
      <c r="AD28" s="627">
        <v>170889</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3817114</v>
      </c>
      <c r="CS28" s="624"/>
      <c r="CT28" s="624"/>
      <c r="CU28" s="624"/>
      <c r="CV28" s="624"/>
      <c r="CW28" s="624"/>
      <c r="CX28" s="624"/>
      <c r="CY28" s="625"/>
      <c r="CZ28" s="628">
        <v>9</v>
      </c>
      <c r="DA28" s="653"/>
      <c r="DB28" s="653"/>
      <c r="DC28" s="657"/>
      <c r="DD28" s="632">
        <v>3817114</v>
      </c>
      <c r="DE28" s="624"/>
      <c r="DF28" s="624"/>
      <c r="DG28" s="624"/>
      <c r="DH28" s="624"/>
      <c r="DI28" s="624"/>
      <c r="DJ28" s="624"/>
      <c r="DK28" s="625"/>
      <c r="DL28" s="632">
        <v>3617114</v>
      </c>
      <c r="DM28" s="624"/>
      <c r="DN28" s="624"/>
      <c r="DO28" s="624"/>
      <c r="DP28" s="624"/>
      <c r="DQ28" s="624"/>
      <c r="DR28" s="624"/>
      <c r="DS28" s="624"/>
      <c r="DT28" s="624"/>
      <c r="DU28" s="624"/>
      <c r="DV28" s="625"/>
      <c r="DW28" s="628">
        <v>15</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253793</v>
      </c>
      <c r="S29" s="624"/>
      <c r="T29" s="624"/>
      <c r="U29" s="624"/>
      <c r="V29" s="624"/>
      <c r="W29" s="624"/>
      <c r="X29" s="624"/>
      <c r="Y29" s="625"/>
      <c r="Z29" s="626">
        <v>0.6</v>
      </c>
      <c r="AA29" s="626"/>
      <c r="AB29" s="626"/>
      <c r="AC29" s="626"/>
      <c r="AD29" s="627">
        <v>7</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3817091</v>
      </c>
      <c r="CS29" s="655"/>
      <c r="CT29" s="655"/>
      <c r="CU29" s="655"/>
      <c r="CV29" s="655"/>
      <c r="CW29" s="655"/>
      <c r="CX29" s="655"/>
      <c r="CY29" s="656"/>
      <c r="CZ29" s="628">
        <v>9</v>
      </c>
      <c r="DA29" s="653"/>
      <c r="DB29" s="653"/>
      <c r="DC29" s="657"/>
      <c r="DD29" s="632">
        <v>3817091</v>
      </c>
      <c r="DE29" s="655"/>
      <c r="DF29" s="655"/>
      <c r="DG29" s="655"/>
      <c r="DH29" s="655"/>
      <c r="DI29" s="655"/>
      <c r="DJ29" s="655"/>
      <c r="DK29" s="656"/>
      <c r="DL29" s="632">
        <v>3617091</v>
      </c>
      <c r="DM29" s="655"/>
      <c r="DN29" s="655"/>
      <c r="DO29" s="655"/>
      <c r="DP29" s="655"/>
      <c r="DQ29" s="655"/>
      <c r="DR29" s="655"/>
      <c r="DS29" s="655"/>
      <c r="DT29" s="655"/>
      <c r="DU29" s="655"/>
      <c r="DV29" s="656"/>
      <c r="DW29" s="628">
        <v>15</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8961480</v>
      </c>
      <c r="S30" s="624"/>
      <c r="T30" s="624"/>
      <c r="U30" s="624"/>
      <c r="V30" s="624"/>
      <c r="W30" s="624"/>
      <c r="X30" s="624"/>
      <c r="Y30" s="625"/>
      <c r="Z30" s="626">
        <v>21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3703717</v>
      </c>
      <c r="CS30" s="624"/>
      <c r="CT30" s="624"/>
      <c r="CU30" s="624"/>
      <c r="CV30" s="624"/>
      <c r="CW30" s="624"/>
      <c r="CX30" s="624"/>
      <c r="CY30" s="625"/>
      <c r="CZ30" s="628">
        <v>8.8000000000000007</v>
      </c>
      <c r="DA30" s="653"/>
      <c r="DB30" s="653"/>
      <c r="DC30" s="657"/>
      <c r="DD30" s="632">
        <v>3703717</v>
      </c>
      <c r="DE30" s="624"/>
      <c r="DF30" s="624"/>
      <c r="DG30" s="624"/>
      <c r="DH30" s="624"/>
      <c r="DI30" s="624"/>
      <c r="DJ30" s="624"/>
      <c r="DK30" s="625"/>
      <c r="DL30" s="632">
        <v>3503717</v>
      </c>
      <c r="DM30" s="624"/>
      <c r="DN30" s="624"/>
      <c r="DO30" s="624"/>
      <c r="DP30" s="624"/>
      <c r="DQ30" s="624"/>
      <c r="DR30" s="624"/>
      <c r="DS30" s="624"/>
      <c r="DT30" s="624"/>
      <c r="DU30" s="624"/>
      <c r="DV30" s="625"/>
      <c r="DW30" s="628">
        <v>14.5</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99.4</v>
      </c>
      <c r="BH31" s="667"/>
      <c r="BI31" s="667"/>
      <c r="BJ31" s="667"/>
      <c r="BK31" s="667"/>
      <c r="BL31" s="667"/>
      <c r="BM31" s="618">
        <v>98.1</v>
      </c>
      <c r="BN31" s="667"/>
      <c r="BO31" s="667"/>
      <c r="BP31" s="667"/>
      <c r="BQ31" s="668"/>
      <c r="BR31" s="679">
        <v>99.4</v>
      </c>
      <c r="BS31" s="667"/>
      <c r="BT31" s="667"/>
      <c r="BU31" s="667"/>
      <c r="BV31" s="667"/>
      <c r="BW31" s="667"/>
      <c r="BX31" s="618">
        <v>98</v>
      </c>
      <c r="BY31" s="667"/>
      <c r="BZ31" s="667"/>
      <c r="CA31" s="667"/>
      <c r="CB31" s="668"/>
      <c r="CD31" s="661"/>
      <c r="CE31" s="662"/>
      <c r="CF31" s="620" t="s">
        <v>300</v>
      </c>
      <c r="CG31" s="621"/>
      <c r="CH31" s="621"/>
      <c r="CI31" s="621"/>
      <c r="CJ31" s="621"/>
      <c r="CK31" s="621"/>
      <c r="CL31" s="621"/>
      <c r="CM31" s="621"/>
      <c r="CN31" s="621"/>
      <c r="CO31" s="621"/>
      <c r="CP31" s="621"/>
      <c r="CQ31" s="622"/>
      <c r="CR31" s="623">
        <v>113374</v>
      </c>
      <c r="CS31" s="655"/>
      <c r="CT31" s="655"/>
      <c r="CU31" s="655"/>
      <c r="CV31" s="655"/>
      <c r="CW31" s="655"/>
      <c r="CX31" s="655"/>
      <c r="CY31" s="656"/>
      <c r="CZ31" s="628">
        <v>0.3</v>
      </c>
      <c r="DA31" s="653"/>
      <c r="DB31" s="653"/>
      <c r="DC31" s="657"/>
      <c r="DD31" s="632">
        <v>113374</v>
      </c>
      <c r="DE31" s="655"/>
      <c r="DF31" s="655"/>
      <c r="DG31" s="655"/>
      <c r="DH31" s="655"/>
      <c r="DI31" s="655"/>
      <c r="DJ31" s="655"/>
      <c r="DK31" s="656"/>
      <c r="DL31" s="632">
        <v>113374</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3219696</v>
      </c>
      <c r="S32" s="624"/>
      <c r="T32" s="624"/>
      <c r="U32" s="624"/>
      <c r="V32" s="624"/>
      <c r="W32" s="624"/>
      <c r="X32" s="624"/>
      <c r="Y32" s="625"/>
      <c r="Z32" s="626">
        <v>7.6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99.3</v>
      </c>
      <c r="BH32" s="655"/>
      <c r="BI32" s="655"/>
      <c r="BJ32" s="655"/>
      <c r="BK32" s="655"/>
      <c r="BL32" s="655"/>
      <c r="BM32" s="629">
        <v>98.1</v>
      </c>
      <c r="BN32" s="655"/>
      <c r="BO32" s="655"/>
      <c r="BP32" s="655"/>
      <c r="BQ32" s="678"/>
      <c r="BR32" s="680">
        <v>99.3</v>
      </c>
      <c r="BS32" s="655"/>
      <c r="BT32" s="655"/>
      <c r="BU32" s="655"/>
      <c r="BV32" s="655"/>
      <c r="BW32" s="655"/>
      <c r="BX32" s="629">
        <v>98.1</v>
      </c>
      <c r="BY32" s="655"/>
      <c r="BZ32" s="655"/>
      <c r="CA32" s="655"/>
      <c r="CB32" s="678"/>
      <c r="CD32" s="663"/>
      <c r="CE32" s="664"/>
      <c r="CF32" s="620" t="s">
        <v>304</v>
      </c>
      <c r="CG32" s="621"/>
      <c r="CH32" s="621"/>
      <c r="CI32" s="621"/>
      <c r="CJ32" s="621"/>
      <c r="CK32" s="621"/>
      <c r="CL32" s="621"/>
      <c r="CM32" s="621"/>
      <c r="CN32" s="621"/>
      <c r="CO32" s="621"/>
      <c r="CP32" s="621"/>
      <c r="CQ32" s="622"/>
      <c r="CR32" s="623">
        <v>23</v>
      </c>
      <c r="CS32" s="624"/>
      <c r="CT32" s="624"/>
      <c r="CU32" s="624"/>
      <c r="CV32" s="624"/>
      <c r="CW32" s="624"/>
      <c r="CX32" s="624"/>
      <c r="CY32" s="625"/>
      <c r="CZ32" s="628">
        <v>0</v>
      </c>
      <c r="DA32" s="653"/>
      <c r="DB32" s="653"/>
      <c r="DC32" s="657"/>
      <c r="DD32" s="632">
        <v>23</v>
      </c>
      <c r="DE32" s="624"/>
      <c r="DF32" s="624"/>
      <c r="DG32" s="624"/>
      <c r="DH32" s="624"/>
      <c r="DI32" s="624"/>
      <c r="DJ32" s="624"/>
      <c r="DK32" s="625"/>
      <c r="DL32" s="632">
        <v>23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55784</v>
      </c>
      <c r="S33" s="624"/>
      <c r="T33" s="624"/>
      <c r="U33" s="624"/>
      <c r="V33" s="624"/>
      <c r="W33" s="624"/>
      <c r="X33" s="624"/>
      <c r="Y33" s="625"/>
      <c r="Z33" s="626">
        <v>0.1</v>
      </c>
      <c r="AA33" s="626"/>
      <c r="AB33" s="626"/>
      <c r="AC33" s="626"/>
      <c r="AD33" s="627">
        <v>32477</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99.5</v>
      </c>
      <c r="BH33" s="682"/>
      <c r="BI33" s="682"/>
      <c r="BJ33" s="682"/>
      <c r="BK33" s="682"/>
      <c r="BL33" s="682"/>
      <c r="BM33" s="683">
        <v>98</v>
      </c>
      <c r="BN33" s="682"/>
      <c r="BO33" s="682"/>
      <c r="BP33" s="682"/>
      <c r="BQ33" s="684"/>
      <c r="BR33" s="681">
        <v>99.5</v>
      </c>
      <c r="BS33" s="682"/>
      <c r="BT33" s="682"/>
      <c r="BU33" s="682"/>
      <c r="BV33" s="682"/>
      <c r="BW33" s="682"/>
      <c r="BX33" s="683">
        <v>97.9</v>
      </c>
      <c r="BY33" s="682"/>
      <c r="BZ33" s="682"/>
      <c r="CA33" s="682"/>
      <c r="CB33" s="684"/>
      <c r="CD33" s="620" t="s">
        <v>307</v>
      </c>
      <c r="CE33" s="621"/>
      <c r="CF33" s="621"/>
      <c r="CG33" s="621"/>
      <c r="CH33" s="621"/>
      <c r="CI33" s="621"/>
      <c r="CJ33" s="621"/>
      <c r="CK33" s="621"/>
      <c r="CL33" s="621"/>
      <c r="CM33" s="621"/>
      <c r="CN33" s="621"/>
      <c r="CO33" s="621"/>
      <c r="CP33" s="621"/>
      <c r="CQ33" s="622"/>
      <c r="CR33" s="623">
        <v>16414743</v>
      </c>
      <c r="CS33" s="655"/>
      <c r="CT33" s="655"/>
      <c r="CU33" s="655"/>
      <c r="CV33" s="655"/>
      <c r="CW33" s="655"/>
      <c r="CX33" s="655"/>
      <c r="CY33" s="656"/>
      <c r="CZ33" s="628">
        <v>38.9</v>
      </c>
      <c r="DA33" s="653"/>
      <c r="DB33" s="653"/>
      <c r="DC33" s="657"/>
      <c r="DD33" s="632">
        <v>13078685</v>
      </c>
      <c r="DE33" s="655"/>
      <c r="DF33" s="655"/>
      <c r="DG33" s="655"/>
      <c r="DH33" s="655"/>
      <c r="DI33" s="655"/>
      <c r="DJ33" s="655"/>
      <c r="DK33" s="656"/>
      <c r="DL33" s="632">
        <v>9866366</v>
      </c>
      <c r="DM33" s="655"/>
      <c r="DN33" s="655"/>
      <c r="DO33" s="655"/>
      <c r="DP33" s="655"/>
      <c r="DQ33" s="655"/>
      <c r="DR33" s="655"/>
      <c r="DS33" s="655"/>
      <c r="DT33" s="655"/>
      <c r="DU33" s="655"/>
      <c r="DV33" s="656"/>
      <c r="DW33" s="628">
        <v>40.9</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214506</v>
      </c>
      <c r="S34" s="624"/>
      <c r="T34" s="624"/>
      <c r="U34" s="624"/>
      <c r="V34" s="624"/>
      <c r="W34" s="624"/>
      <c r="X34" s="624"/>
      <c r="Y34" s="625"/>
      <c r="Z34" s="626">
        <v>0.5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7251543</v>
      </c>
      <c r="CS34" s="624"/>
      <c r="CT34" s="624"/>
      <c r="CU34" s="624"/>
      <c r="CV34" s="624"/>
      <c r="CW34" s="624"/>
      <c r="CX34" s="624"/>
      <c r="CY34" s="625"/>
      <c r="CZ34" s="628">
        <v>17.2</v>
      </c>
      <c r="DA34" s="653"/>
      <c r="DB34" s="653"/>
      <c r="DC34" s="657"/>
      <c r="DD34" s="632">
        <v>5516277</v>
      </c>
      <c r="DE34" s="624"/>
      <c r="DF34" s="624"/>
      <c r="DG34" s="624"/>
      <c r="DH34" s="624"/>
      <c r="DI34" s="624"/>
      <c r="DJ34" s="624"/>
      <c r="DK34" s="625"/>
      <c r="DL34" s="632">
        <v>4589503</v>
      </c>
      <c r="DM34" s="624"/>
      <c r="DN34" s="624"/>
      <c r="DO34" s="624"/>
      <c r="DP34" s="624"/>
      <c r="DQ34" s="624"/>
      <c r="DR34" s="624"/>
      <c r="DS34" s="624"/>
      <c r="DT34" s="624"/>
      <c r="DU34" s="624"/>
      <c r="DV34" s="625"/>
      <c r="DW34" s="628">
        <v>19</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1111199</v>
      </c>
      <c r="S35" s="624"/>
      <c r="T35" s="624"/>
      <c r="U35" s="624"/>
      <c r="V35" s="624"/>
      <c r="W35" s="624"/>
      <c r="X35" s="624"/>
      <c r="Y35" s="625"/>
      <c r="Z35" s="626">
        <v>2.6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367704</v>
      </c>
      <c r="CS35" s="655"/>
      <c r="CT35" s="655"/>
      <c r="CU35" s="655"/>
      <c r="CV35" s="655"/>
      <c r="CW35" s="655"/>
      <c r="CX35" s="655"/>
      <c r="CY35" s="656"/>
      <c r="CZ35" s="628">
        <v>0.9</v>
      </c>
      <c r="DA35" s="653"/>
      <c r="DB35" s="653"/>
      <c r="DC35" s="657"/>
      <c r="DD35" s="632">
        <v>348978</v>
      </c>
      <c r="DE35" s="655"/>
      <c r="DF35" s="655"/>
      <c r="DG35" s="655"/>
      <c r="DH35" s="655"/>
      <c r="DI35" s="655"/>
      <c r="DJ35" s="655"/>
      <c r="DK35" s="656"/>
      <c r="DL35" s="632">
        <v>348978</v>
      </c>
      <c r="DM35" s="655"/>
      <c r="DN35" s="655"/>
      <c r="DO35" s="655"/>
      <c r="DP35" s="655"/>
      <c r="DQ35" s="655"/>
      <c r="DR35" s="655"/>
      <c r="DS35" s="655"/>
      <c r="DT35" s="655"/>
      <c r="DU35" s="655"/>
      <c r="DV35" s="656"/>
      <c r="DW35" s="628">
        <v>1.4</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132673</v>
      </c>
      <c r="S36" s="624"/>
      <c r="T36" s="624"/>
      <c r="U36" s="624"/>
      <c r="V36" s="624"/>
      <c r="W36" s="624"/>
      <c r="X36" s="624"/>
      <c r="Y36" s="625"/>
      <c r="Z36" s="626">
        <v>0.3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6178713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430681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3290869</v>
      </c>
      <c r="CS36" s="624"/>
      <c r="CT36" s="624"/>
      <c r="CU36" s="624"/>
      <c r="CV36" s="624"/>
      <c r="CW36" s="624"/>
      <c r="CX36" s="624"/>
      <c r="CY36" s="625"/>
      <c r="CZ36" s="628">
        <v>7.8</v>
      </c>
      <c r="DA36" s="653"/>
      <c r="DB36" s="653"/>
      <c r="DC36" s="657"/>
      <c r="DD36" s="632">
        <v>2921897</v>
      </c>
      <c r="DE36" s="624"/>
      <c r="DF36" s="624"/>
      <c r="DG36" s="624"/>
      <c r="DH36" s="624"/>
      <c r="DI36" s="624"/>
      <c r="DJ36" s="624"/>
      <c r="DK36" s="625"/>
      <c r="DL36" s="632">
        <v>1594688</v>
      </c>
      <c r="DM36" s="624"/>
      <c r="DN36" s="624"/>
      <c r="DO36" s="624"/>
      <c r="DP36" s="624"/>
      <c r="DQ36" s="624"/>
      <c r="DR36" s="624"/>
      <c r="DS36" s="624"/>
      <c r="DT36" s="624"/>
      <c r="DU36" s="624"/>
      <c r="DV36" s="625"/>
      <c r="DW36" s="628">
        <v>6.6</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1015176</v>
      </c>
      <c r="S37" s="624"/>
      <c r="T37" s="624"/>
      <c r="U37" s="624"/>
      <c r="V37" s="624"/>
      <c r="W37" s="624"/>
      <c r="X37" s="624"/>
      <c r="Y37" s="625"/>
      <c r="Z37" s="626">
        <v>2.4</v>
      </c>
      <c r="AA37" s="626"/>
      <c r="AB37" s="626"/>
      <c r="AC37" s="626"/>
      <c r="AD37" s="627">
        <v>40664</v>
      </c>
      <c r="AE37" s="627"/>
      <c r="AF37" s="627"/>
      <c r="AG37" s="627"/>
      <c r="AH37" s="627"/>
      <c r="AI37" s="627"/>
      <c r="AJ37" s="627"/>
      <c r="AK37" s="627"/>
      <c r="AL37" s="628">
        <v>0.2</v>
      </c>
      <c r="AM37" s="629"/>
      <c r="AN37" s="629"/>
      <c r="AO37" s="630"/>
      <c r="AQ37" s="686" t="s">
        <v>319</v>
      </c>
      <c r="AR37" s="687"/>
      <c r="AS37" s="687"/>
      <c r="AT37" s="687"/>
      <c r="AU37" s="687"/>
      <c r="AV37" s="687"/>
      <c r="AW37" s="687"/>
      <c r="AX37" s="687"/>
      <c r="AY37" s="688"/>
      <c r="AZ37" s="623">
        <v>1000000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300128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2569</v>
      </c>
      <c r="CS37" s="655"/>
      <c r="CT37" s="655"/>
      <c r="CU37" s="655"/>
      <c r="CV37" s="655"/>
      <c r="CW37" s="655"/>
      <c r="CX37" s="655"/>
      <c r="CY37" s="656"/>
      <c r="CZ37" s="628">
        <v>0</v>
      </c>
      <c r="DA37" s="653"/>
      <c r="DB37" s="653"/>
      <c r="DC37" s="657"/>
      <c r="DD37" s="632">
        <v>2569</v>
      </c>
      <c r="DE37" s="655"/>
      <c r="DF37" s="655"/>
      <c r="DG37" s="655"/>
      <c r="DH37" s="655"/>
      <c r="DI37" s="655"/>
      <c r="DJ37" s="655"/>
      <c r="DK37" s="656"/>
      <c r="DL37" s="632">
        <v>2569</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1029700</v>
      </c>
      <c r="S38" s="624"/>
      <c r="T38" s="624"/>
      <c r="U38" s="624"/>
      <c r="V38" s="624"/>
      <c r="W38" s="624"/>
      <c r="X38" s="624"/>
      <c r="Y38" s="625"/>
      <c r="Z38" s="626">
        <v>2.4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791886</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12081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4369689</v>
      </c>
      <c r="CS38" s="624"/>
      <c r="CT38" s="624"/>
      <c r="CU38" s="624"/>
      <c r="CV38" s="624"/>
      <c r="CW38" s="624"/>
      <c r="CX38" s="624"/>
      <c r="CY38" s="625"/>
      <c r="CZ38" s="628">
        <v>10.4</v>
      </c>
      <c r="DA38" s="653"/>
      <c r="DB38" s="653"/>
      <c r="DC38" s="657"/>
      <c r="DD38" s="632">
        <v>3486947</v>
      </c>
      <c r="DE38" s="624"/>
      <c r="DF38" s="624"/>
      <c r="DG38" s="624"/>
      <c r="DH38" s="624"/>
      <c r="DI38" s="624"/>
      <c r="DJ38" s="624"/>
      <c r="DK38" s="625"/>
      <c r="DL38" s="632">
        <v>3333197</v>
      </c>
      <c r="DM38" s="624"/>
      <c r="DN38" s="624"/>
      <c r="DO38" s="624"/>
      <c r="DP38" s="624"/>
      <c r="DQ38" s="624"/>
      <c r="DR38" s="624"/>
      <c r="DS38" s="624"/>
      <c r="DT38" s="624"/>
      <c r="DU38" s="624"/>
      <c r="DV38" s="625"/>
      <c r="DW38" s="628">
        <v>13.8</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17138</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17240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266274</v>
      </c>
      <c r="CS39" s="655"/>
      <c r="CT39" s="655"/>
      <c r="CU39" s="655"/>
      <c r="CV39" s="655"/>
      <c r="CW39" s="655"/>
      <c r="CX39" s="655"/>
      <c r="CY39" s="656"/>
      <c r="CZ39" s="628">
        <v>0.6</v>
      </c>
      <c r="DA39" s="653"/>
      <c r="DB39" s="653"/>
      <c r="DC39" s="657"/>
      <c r="DD39" s="632">
        <v>56172</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214400</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7313</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126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868664</v>
      </c>
      <c r="CS40" s="624"/>
      <c r="CT40" s="624"/>
      <c r="CU40" s="624"/>
      <c r="CV40" s="624"/>
      <c r="CW40" s="624"/>
      <c r="CX40" s="624"/>
      <c r="CY40" s="625"/>
      <c r="CZ40" s="628">
        <v>2.1</v>
      </c>
      <c r="DA40" s="653"/>
      <c r="DB40" s="653"/>
      <c r="DC40" s="657"/>
      <c r="DD40" s="632">
        <v>748414</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42573627</v>
      </c>
      <c r="S41" s="696"/>
      <c r="T41" s="696"/>
      <c r="U41" s="696"/>
      <c r="V41" s="696"/>
      <c r="W41" s="696"/>
      <c r="X41" s="696"/>
      <c r="Y41" s="700"/>
      <c r="Z41" s="701">
        <v>100</v>
      </c>
      <c r="AA41" s="701"/>
      <c r="AB41" s="701"/>
      <c r="AC41" s="701"/>
      <c r="AD41" s="702">
        <v>23906868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1056299</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3306077</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384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2103111</v>
      </c>
      <c r="CS42" s="655"/>
      <c r="CT42" s="655"/>
      <c r="CU42" s="655"/>
      <c r="CV42" s="655"/>
      <c r="CW42" s="655"/>
      <c r="CX42" s="655"/>
      <c r="CY42" s="656"/>
      <c r="CZ42" s="628">
        <v>5</v>
      </c>
      <c r="DA42" s="653"/>
      <c r="DB42" s="653"/>
      <c r="DC42" s="657"/>
      <c r="DD42" s="632">
        <v>578539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38296</v>
      </c>
      <c r="CS43" s="655"/>
      <c r="CT43" s="655"/>
      <c r="CU43" s="655"/>
      <c r="CV43" s="655"/>
      <c r="CW43" s="655"/>
      <c r="CX43" s="655"/>
      <c r="CY43" s="656"/>
      <c r="CZ43" s="628">
        <v>0.1</v>
      </c>
      <c r="DA43" s="653"/>
      <c r="DB43" s="653"/>
      <c r="DC43" s="657"/>
      <c r="DD43" s="632">
        <v>38296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2103111</v>
      </c>
      <c r="CS44" s="624"/>
      <c r="CT44" s="624"/>
      <c r="CU44" s="624"/>
      <c r="CV44" s="624"/>
      <c r="CW44" s="624"/>
      <c r="CX44" s="624"/>
      <c r="CY44" s="625"/>
      <c r="CZ44" s="628">
        <v>5</v>
      </c>
      <c r="DA44" s="629"/>
      <c r="DB44" s="629"/>
      <c r="DC44" s="635"/>
      <c r="DD44" s="632">
        <v>578539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1117462</v>
      </c>
      <c r="CS45" s="655"/>
      <c r="CT45" s="655"/>
      <c r="CU45" s="655"/>
      <c r="CV45" s="655"/>
      <c r="CW45" s="655"/>
      <c r="CX45" s="655"/>
      <c r="CY45" s="656"/>
      <c r="CZ45" s="628">
        <v>2.6</v>
      </c>
      <c r="DA45" s="653"/>
      <c r="DB45" s="653"/>
      <c r="DC45" s="657"/>
      <c r="DD45" s="632">
        <v>97687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985649</v>
      </c>
      <c r="CS46" s="624"/>
      <c r="CT46" s="624"/>
      <c r="CU46" s="624"/>
      <c r="CV46" s="624"/>
      <c r="CW46" s="624"/>
      <c r="CX46" s="624"/>
      <c r="CY46" s="625"/>
      <c r="CZ46" s="628">
        <v>2.2999999999999998</v>
      </c>
      <c r="DA46" s="629"/>
      <c r="DB46" s="629"/>
      <c r="DC46" s="635"/>
      <c r="DD46" s="632">
        <v>480852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42181713</v>
      </c>
      <c r="CS49" s="682"/>
      <c r="CT49" s="682"/>
      <c r="CU49" s="682"/>
      <c r="CV49" s="682"/>
      <c r="CW49" s="682"/>
      <c r="CX49" s="682"/>
      <c r="CY49" s="711"/>
      <c r="CZ49" s="703">
        <v>100</v>
      </c>
      <c r="DA49" s="712"/>
      <c r="DB49" s="712"/>
      <c r="DC49" s="713"/>
      <c r="DD49" s="714">
        <v>29062375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N2EsmUDMDVxBy/Pfag3wJa/NOIr1h7t+sbbc0dm3xeir9kOzg5Z3J6Tk/t33OO2JXqmU/Z2kBbJVEmp0aABvA==" saltValue="+LU4BVvgdKLd0I4pycV/6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42588</v>
      </c>
      <c r="R7" s="753"/>
      <c r="S7" s="753"/>
      <c r="T7" s="753"/>
      <c r="U7" s="753"/>
      <c r="V7" s="753">
        <v>42196</v>
      </c>
      <c r="W7" s="753"/>
      <c r="X7" s="753"/>
      <c r="Y7" s="753"/>
      <c r="Z7" s="753"/>
      <c r="AA7" s="753">
        <v>392</v>
      </c>
      <c r="AB7" s="753"/>
      <c r="AC7" s="753"/>
      <c r="AD7" s="753"/>
      <c r="AE7" s="754"/>
      <c r="AF7" s="755">
        <v>171</v>
      </c>
      <c r="AG7" s="756"/>
      <c r="AH7" s="756"/>
      <c r="AI7" s="756"/>
      <c r="AJ7" s="757"/>
      <c r="AK7" s="758">
        <v>1111</v>
      </c>
      <c r="AL7" s="759"/>
      <c r="AM7" s="759"/>
      <c r="AN7" s="759"/>
      <c r="AO7" s="759"/>
      <c r="AP7" s="759">
        <v>30330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549</v>
      </c>
      <c r="BT7" s="747"/>
      <c r="BU7" s="747"/>
      <c r="BV7" s="747"/>
      <c r="BW7" s="747"/>
      <c r="BX7" s="747"/>
      <c r="BY7" s="747"/>
      <c r="BZ7" s="747"/>
      <c r="CA7" s="747"/>
      <c r="CB7" s="747"/>
      <c r="CC7" s="747"/>
      <c r="CD7" s="747"/>
      <c r="CE7" s="747"/>
      <c r="CF7" s="747"/>
      <c r="CG7" s="762"/>
      <c r="CH7" s="743">
        <v>14</v>
      </c>
      <c r="CI7" s="744"/>
      <c r="CJ7" s="744"/>
      <c r="CK7" s="744"/>
      <c r="CL7" s="745"/>
      <c r="CM7" s="743">
        <v>236</v>
      </c>
      <c r="CN7" s="744"/>
      <c r="CO7" s="744"/>
      <c r="CP7" s="744"/>
      <c r="CQ7" s="745"/>
      <c r="CR7" s="743">
        <v>13</v>
      </c>
      <c r="CS7" s="744"/>
      <c r="CT7" s="744"/>
      <c r="CU7" s="744"/>
      <c r="CV7" s="745"/>
      <c r="CW7" s="743">
        <v>63</v>
      </c>
      <c r="CX7" s="744"/>
      <c r="CY7" s="744"/>
      <c r="CZ7" s="744"/>
      <c r="DA7" s="745"/>
      <c r="DB7" s="743" t="s">
        <v>548</v>
      </c>
      <c r="DC7" s="744"/>
      <c r="DD7" s="744"/>
      <c r="DE7" s="744"/>
      <c r="DF7" s="745"/>
      <c r="DG7" s="743" t="s">
        <v>548</v>
      </c>
      <c r="DH7" s="744"/>
      <c r="DI7" s="744"/>
      <c r="DJ7" s="744"/>
      <c r="DK7" s="745"/>
      <c r="DL7" s="743" t="s">
        <v>548</v>
      </c>
      <c r="DM7" s="744"/>
      <c r="DN7" s="744"/>
      <c r="DO7" s="744"/>
      <c r="DP7" s="745"/>
      <c r="DQ7" s="743" t="s">
        <v>548</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550</v>
      </c>
      <c r="BT8" s="774"/>
      <c r="BU8" s="774"/>
      <c r="BV8" s="774"/>
      <c r="BW8" s="774"/>
      <c r="BX8" s="774"/>
      <c r="BY8" s="774"/>
      <c r="BZ8" s="774"/>
      <c r="CA8" s="774"/>
      <c r="CB8" s="774"/>
      <c r="CC8" s="774"/>
      <c r="CD8" s="774"/>
      <c r="CE8" s="774"/>
      <c r="CF8" s="774"/>
      <c r="CG8" s="775"/>
      <c r="CH8" s="776">
        <v>7</v>
      </c>
      <c r="CI8" s="777"/>
      <c r="CJ8" s="777"/>
      <c r="CK8" s="777"/>
      <c r="CL8" s="778"/>
      <c r="CM8" s="776">
        <v>487</v>
      </c>
      <c r="CN8" s="777"/>
      <c r="CO8" s="777"/>
      <c r="CP8" s="777"/>
      <c r="CQ8" s="778"/>
      <c r="CR8" s="776">
        <v>31</v>
      </c>
      <c r="CS8" s="777"/>
      <c r="CT8" s="777"/>
      <c r="CU8" s="777"/>
      <c r="CV8" s="778"/>
      <c r="CW8" s="776" t="s">
        <v>548</v>
      </c>
      <c r="CX8" s="777"/>
      <c r="CY8" s="777"/>
      <c r="CZ8" s="777"/>
      <c r="DA8" s="778"/>
      <c r="DB8" s="776" t="s">
        <v>548</v>
      </c>
      <c r="DC8" s="777"/>
      <c r="DD8" s="777"/>
      <c r="DE8" s="777"/>
      <c r="DF8" s="778"/>
      <c r="DG8" s="776" t="s">
        <v>548</v>
      </c>
      <c r="DH8" s="777"/>
      <c r="DI8" s="777"/>
      <c r="DJ8" s="777"/>
      <c r="DK8" s="778"/>
      <c r="DL8" s="776" t="s">
        <v>548</v>
      </c>
      <c r="DM8" s="777"/>
      <c r="DN8" s="777"/>
      <c r="DO8" s="777"/>
      <c r="DP8" s="778"/>
      <c r="DQ8" s="776" t="s">
        <v>548</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551</v>
      </c>
      <c r="BT9" s="774"/>
      <c r="BU9" s="774"/>
      <c r="BV9" s="774"/>
      <c r="BW9" s="774"/>
      <c r="BX9" s="774"/>
      <c r="BY9" s="774"/>
      <c r="BZ9" s="774"/>
      <c r="CA9" s="774"/>
      <c r="CB9" s="774"/>
      <c r="CC9" s="774"/>
      <c r="CD9" s="774"/>
      <c r="CE9" s="774"/>
      <c r="CF9" s="774"/>
      <c r="CG9" s="775"/>
      <c r="CH9" s="776">
        <v>33</v>
      </c>
      <c r="CI9" s="777"/>
      <c r="CJ9" s="777"/>
      <c r="CK9" s="777"/>
      <c r="CL9" s="778"/>
      <c r="CM9" s="776">
        <v>649</v>
      </c>
      <c r="CN9" s="777"/>
      <c r="CO9" s="777"/>
      <c r="CP9" s="777"/>
      <c r="CQ9" s="778"/>
      <c r="CR9" s="776">
        <v>120</v>
      </c>
      <c r="CS9" s="777"/>
      <c r="CT9" s="777"/>
      <c r="CU9" s="777"/>
      <c r="CV9" s="778"/>
      <c r="CW9" s="776">
        <v>18</v>
      </c>
      <c r="CX9" s="777"/>
      <c r="CY9" s="777"/>
      <c r="CZ9" s="777"/>
      <c r="DA9" s="778"/>
      <c r="DB9" s="776" t="s">
        <v>548</v>
      </c>
      <c r="DC9" s="777"/>
      <c r="DD9" s="777"/>
      <c r="DE9" s="777"/>
      <c r="DF9" s="778"/>
      <c r="DG9" s="776" t="s">
        <v>548</v>
      </c>
      <c r="DH9" s="777"/>
      <c r="DI9" s="777"/>
      <c r="DJ9" s="777"/>
      <c r="DK9" s="778"/>
      <c r="DL9" s="776" t="s">
        <v>548</v>
      </c>
      <c r="DM9" s="777"/>
      <c r="DN9" s="777"/>
      <c r="DO9" s="777"/>
      <c r="DP9" s="778"/>
      <c r="DQ9" s="776" t="s">
        <v>548</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42588</v>
      </c>
      <c r="R23" s="793"/>
      <c r="S23" s="793"/>
      <c r="T23" s="793"/>
      <c r="U23" s="793"/>
      <c r="V23" s="793">
        <v>42196</v>
      </c>
      <c r="W23" s="793"/>
      <c r="X23" s="793"/>
      <c r="Y23" s="793"/>
      <c r="Z23" s="793"/>
      <c r="AA23" s="793">
        <v>392</v>
      </c>
      <c r="AB23" s="793"/>
      <c r="AC23" s="793"/>
      <c r="AD23" s="793"/>
      <c r="AE23" s="794"/>
      <c r="AF23" s="795">
        <v>171</v>
      </c>
      <c r="AG23" s="793"/>
      <c r="AH23" s="793"/>
      <c r="AI23" s="793"/>
      <c r="AJ23" s="796"/>
      <c r="AK23" s="797"/>
      <c r="AL23" s="798"/>
      <c r="AM23" s="798"/>
      <c r="AN23" s="798"/>
      <c r="AO23" s="798"/>
      <c r="AP23" s="793">
        <v>30330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10572</v>
      </c>
      <c r="R28" s="823"/>
      <c r="S28" s="823"/>
      <c r="T28" s="823"/>
      <c r="U28" s="823"/>
      <c r="V28" s="823">
        <v>10141</v>
      </c>
      <c r="W28" s="823"/>
      <c r="X28" s="823"/>
      <c r="Y28" s="823"/>
      <c r="Z28" s="823"/>
      <c r="AA28" s="823">
        <v>431</v>
      </c>
      <c r="AB28" s="823"/>
      <c r="AC28" s="823"/>
      <c r="AD28" s="823"/>
      <c r="AE28" s="824"/>
      <c r="AF28" s="825">
        <v>431</v>
      </c>
      <c r="AG28" s="823"/>
      <c r="AH28" s="823"/>
      <c r="AI28" s="823"/>
      <c r="AJ28" s="826"/>
      <c r="AK28" s="827">
        <v>1056</v>
      </c>
      <c r="AL28" s="828"/>
      <c r="AM28" s="828"/>
      <c r="AN28" s="828"/>
      <c r="AO28" s="828"/>
      <c r="AP28" s="828" t="s">
        <v>548</v>
      </c>
      <c r="AQ28" s="828"/>
      <c r="AR28" s="828"/>
      <c r="AS28" s="828"/>
      <c r="AT28" s="828"/>
      <c r="AU28" s="828" t="s">
        <v>548</v>
      </c>
      <c r="AV28" s="828"/>
      <c r="AW28" s="828"/>
      <c r="AX28" s="828"/>
      <c r="AY28" s="828"/>
      <c r="AZ28" s="829" t="s">
        <v>548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10350</v>
      </c>
      <c r="R29" s="784"/>
      <c r="S29" s="784"/>
      <c r="T29" s="784"/>
      <c r="U29" s="784"/>
      <c r="V29" s="784">
        <v>10118</v>
      </c>
      <c r="W29" s="784"/>
      <c r="X29" s="784"/>
      <c r="Y29" s="784"/>
      <c r="Z29" s="784"/>
      <c r="AA29" s="784">
        <v>232</v>
      </c>
      <c r="AB29" s="784"/>
      <c r="AC29" s="784"/>
      <c r="AD29" s="784"/>
      <c r="AE29" s="785"/>
      <c r="AF29" s="786">
        <v>232</v>
      </c>
      <c r="AG29" s="787"/>
      <c r="AH29" s="787"/>
      <c r="AI29" s="787"/>
      <c r="AJ29" s="788"/>
      <c r="AK29" s="834">
        <v>1603</v>
      </c>
      <c r="AL29" s="830"/>
      <c r="AM29" s="830"/>
      <c r="AN29" s="830"/>
      <c r="AO29" s="830"/>
      <c r="AP29" s="830" t="s">
        <v>548</v>
      </c>
      <c r="AQ29" s="830"/>
      <c r="AR29" s="830"/>
      <c r="AS29" s="830"/>
      <c r="AT29" s="830"/>
      <c r="AU29" s="830" t="s">
        <v>548</v>
      </c>
      <c r="AV29" s="830"/>
      <c r="AW29" s="830"/>
      <c r="AX29" s="830"/>
      <c r="AY29" s="830"/>
      <c r="AZ29" s="831" t="s">
        <v>548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2210</v>
      </c>
      <c r="R30" s="784"/>
      <c r="S30" s="784"/>
      <c r="T30" s="784"/>
      <c r="U30" s="784"/>
      <c r="V30" s="784">
        <v>2141</v>
      </c>
      <c r="W30" s="784"/>
      <c r="X30" s="784"/>
      <c r="Y30" s="784"/>
      <c r="Z30" s="784"/>
      <c r="AA30" s="784">
        <v>69</v>
      </c>
      <c r="AB30" s="784"/>
      <c r="AC30" s="784"/>
      <c r="AD30" s="784"/>
      <c r="AE30" s="785"/>
      <c r="AF30" s="786">
        <v>69</v>
      </c>
      <c r="AG30" s="787"/>
      <c r="AH30" s="787"/>
      <c r="AI30" s="787"/>
      <c r="AJ30" s="788"/>
      <c r="AK30" s="834">
        <v>399</v>
      </c>
      <c r="AL30" s="830"/>
      <c r="AM30" s="830"/>
      <c r="AN30" s="830"/>
      <c r="AO30" s="830"/>
      <c r="AP30" s="830" t="s">
        <v>548</v>
      </c>
      <c r="AQ30" s="830"/>
      <c r="AR30" s="830"/>
      <c r="AS30" s="830"/>
      <c r="AT30" s="830"/>
      <c r="AU30" s="830" t="s">
        <v>548</v>
      </c>
      <c r="AV30" s="830"/>
      <c r="AW30" s="830"/>
      <c r="AX30" s="830"/>
      <c r="AY30" s="830"/>
      <c r="AZ30" s="831" t="s">
        <v>548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2116</v>
      </c>
      <c r="R31" s="784"/>
      <c r="S31" s="784"/>
      <c r="T31" s="784"/>
      <c r="U31" s="784"/>
      <c r="V31" s="784">
        <v>2219</v>
      </c>
      <c r="W31" s="784"/>
      <c r="X31" s="784"/>
      <c r="Y31" s="784"/>
      <c r="Z31" s="784"/>
      <c r="AA31" s="784">
        <v>-103</v>
      </c>
      <c r="AB31" s="784"/>
      <c r="AC31" s="784"/>
      <c r="AD31" s="784"/>
      <c r="AE31" s="785"/>
      <c r="AF31" s="786">
        <v>2677</v>
      </c>
      <c r="AG31" s="787"/>
      <c r="AH31" s="787"/>
      <c r="AI31" s="787"/>
      <c r="AJ31" s="788"/>
      <c r="AK31" s="834">
        <v>52</v>
      </c>
      <c r="AL31" s="830"/>
      <c r="AM31" s="830"/>
      <c r="AN31" s="830"/>
      <c r="AO31" s="830"/>
      <c r="AP31" s="830">
        <v>8466</v>
      </c>
      <c r="AQ31" s="830"/>
      <c r="AR31" s="830"/>
      <c r="AS31" s="830"/>
      <c r="AT31" s="830"/>
      <c r="AU31" s="830">
        <v>8</v>
      </c>
      <c r="AV31" s="830"/>
      <c r="AW31" s="830"/>
      <c r="AX31" s="830"/>
      <c r="AY31" s="830"/>
      <c r="AZ31" s="831" t="s">
        <v>548</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12773</v>
      </c>
      <c r="R32" s="784"/>
      <c r="S32" s="784"/>
      <c r="T32" s="784"/>
      <c r="U32" s="784"/>
      <c r="V32" s="784">
        <v>13732</v>
      </c>
      <c r="W32" s="784"/>
      <c r="X32" s="784"/>
      <c r="Y32" s="784"/>
      <c r="Z32" s="784"/>
      <c r="AA32" s="784">
        <v>-959</v>
      </c>
      <c r="AB32" s="784"/>
      <c r="AC32" s="784"/>
      <c r="AD32" s="784"/>
      <c r="AE32" s="785"/>
      <c r="AF32" s="786">
        <v>3845</v>
      </c>
      <c r="AG32" s="787"/>
      <c r="AH32" s="787"/>
      <c r="AI32" s="787"/>
      <c r="AJ32" s="788"/>
      <c r="AK32" s="834">
        <v>1000</v>
      </c>
      <c r="AL32" s="830"/>
      <c r="AM32" s="830"/>
      <c r="AN32" s="830"/>
      <c r="AO32" s="830"/>
      <c r="AP32" s="830">
        <v>4914</v>
      </c>
      <c r="AQ32" s="830"/>
      <c r="AR32" s="830"/>
      <c r="AS32" s="830"/>
      <c r="AT32" s="830"/>
      <c r="AU32" s="830">
        <v>2986</v>
      </c>
      <c r="AV32" s="830"/>
      <c r="AW32" s="830"/>
      <c r="AX32" s="830"/>
      <c r="AY32" s="830"/>
      <c r="AZ32" s="831" t="s">
        <v>548</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2627</v>
      </c>
      <c r="R33" s="784"/>
      <c r="S33" s="784"/>
      <c r="T33" s="784"/>
      <c r="U33" s="784"/>
      <c r="V33" s="784">
        <v>2697</v>
      </c>
      <c r="W33" s="784"/>
      <c r="X33" s="784"/>
      <c r="Y33" s="784"/>
      <c r="Z33" s="784"/>
      <c r="AA33" s="784">
        <v>-70</v>
      </c>
      <c r="AB33" s="784"/>
      <c r="AC33" s="784"/>
      <c r="AD33" s="784"/>
      <c r="AE33" s="785"/>
      <c r="AF33" s="786">
        <v>2020</v>
      </c>
      <c r="AG33" s="787"/>
      <c r="AH33" s="787"/>
      <c r="AI33" s="787"/>
      <c r="AJ33" s="788"/>
      <c r="AK33" s="834">
        <v>792</v>
      </c>
      <c r="AL33" s="830"/>
      <c r="AM33" s="830"/>
      <c r="AN33" s="830"/>
      <c r="AO33" s="830"/>
      <c r="AP33" s="830">
        <v>11424</v>
      </c>
      <c r="AQ33" s="830"/>
      <c r="AR33" s="830"/>
      <c r="AS33" s="830"/>
      <c r="AT33" s="830"/>
      <c r="AU33" s="830">
        <v>6246</v>
      </c>
      <c r="AV33" s="830"/>
      <c r="AW33" s="830"/>
      <c r="AX33" s="830"/>
      <c r="AY33" s="830"/>
      <c r="AZ33" s="831" t="s">
        <v>548</v>
      </c>
      <c r="BA33" s="831"/>
      <c r="BB33" s="831"/>
      <c r="BC33" s="831"/>
      <c r="BD33" s="831"/>
      <c r="BE33" s="832" t="s">
        <v>392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9274</v>
      </c>
      <c r="AG63" s="844"/>
      <c r="AH63" s="844"/>
      <c r="AI63" s="844"/>
      <c r="AJ63" s="845"/>
      <c r="AK63" s="846"/>
      <c r="AL63" s="841"/>
      <c r="AM63" s="841"/>
      <c r="AN63" s="841"/>
      <c r="AO63" s="841"/>
      <c r="AP63" s="844">
        <v>24804</v>
      </c>
      <c r="AQ63" s="844"/>
      <c r="AR63" s="844"/>
      <c r="AS63" s="844"/>
      <c r="AT63" s="844"/>
      <c r="AU63" s="844">
        <v>9240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562</v>
      </c>
      <c r="C68" s="870"/>
      <c r="D68" s="870"/>
      <c r="E68" s="870"/>
      <c r="F68" s="870"/>
      <c r="G68" s="870"/>
      <c r="H68" s="870"/>
      <c r="I68" s="870"/>
      <c r="J68" s="870"/>
      <c r="K68" s="870"/>
      <c r="L68" s="870"/>
      <c r="M68" s="870"/>
      <c r="N68" s="870"/>
      <c r="O68" s="870"/>
      <c r="P68" s="871"/>
      <c r="Q68" s="872">
        <v>87370</v>
      </c>
      <c r="R68" s="866"/>
      <c r="S68" s="866"/>
      <c r="T68" s="866"/>
      <c r="U68" s="866"/>
      <c r="V68" s="866">
        <v>81204</v>
      </c>
      <c r="W68" s="866"/>
      <c r="X68" s="866"/>
      <c r="Y68" s="866"/>
      <c r="Z68" s="866"/>
      <c r="AA68" s="866">
        <v>6166</v>
      </c>
      <c r="AB68" s="866"/>
      <c r="AC68" s="866"/>
      <c r="AD68" s="866"/>
      <c r="AE68" s="866"/>
      <c r="AF68" s="866">
        <v>13225</v>
      </c>
      <c r="AG68" s="866"/>
      <c r="AH68" s="866"/>
      <c r="AI68" s="866"/>
      <c r="AJ68" s="866"/>
      <c r="AK68" s="866" t="s">
        <v>556</v>
      </c>
      <c r="AL68" s="866"/>
      <c r="AM68" s="866"/>
      <c r="AN68" s="866"/>
      <c r="AO68" s="866"/>
      <c r="AP68" s="866" t="s">
        <v>556</v>
      </c>
      <c r="AQ68" s="866"/>
      <c r="AR68" s="866"/>
      <c r="AS68" s="866"/>
      <c r="AT68" s="866"/>
      <c r="AU68" s="866" t="s">
        <v>556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552</v>
      </c>
      <c r="C69" s="874"/>
      <c r="D69" s="874"/>
      <c r="E69" s="874"/>
      <c r="F69" s="874"/>
      <c r="G69" s="874"/>
      <c r="H69" s="874"/>
      <c r="I69" s="874"/>
      <c r="J69" s="874"/>
      <c r="K69" s="874"/>
      <c r="L69" s="874"/>
      <c r="M69" s="874"/>
      <c r="N69" s="874"/>
      <c r="O69" s="874"/>
      <c r="P69" s="875"/>
      <c r="Q69" s="876">
        <v>230</v>
      </c>
      <c r="R69" s="830"/>
      <c r="S69" s="830"/>
      <c r="T69" s="830"/>
      <c r="U69" s="830"/>
      <c r="V69" s="830">
        <v>195</v>
      </c>
      <c r="W69" s="830"/>
      <c r="X69" s="830"/>
      <c r="Y69" s="830"/>
      <c r="Z69" s="830"/>
      <c r="AA69" s="830">
        <v>35</v>
      </c>
      <c r="AB69" s="830"/>
      <c r="AC69" s="830"/>
      <c r="AD69" s="830"/>
      <c r="AE69" s="830"/>
      <c r="AF69" s="830">
        <v>35</v>
      </c>
      <c r="AG69" s="830"/>
      <c r="AH69" s="830"/>
      <c r="AI69" s="830"/>
      <c r="AJ69" s="830"/>
      <c r="AK69" s="830" t="s">
        <v>556</v>
      </c>
      <c r="AL69" s="830"/>
      <c r="AM69" s="830"/>
      <c r="AN69" s="830"/>
      <c r="AO69" s="830"/>
      <c r="AP69" s="830" t="s">
        <v>556</v>
      </c>
      <c r="AQ69" s="830"/>
      <c r="AR69" s="830"/>
      <c r="AS69" s="830"/>
      <c r="AT69" s="830"/>
      <c r="AU69" s="830" t="s">
        <v>556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553</v>
      </c>
      <c r="C70" s="874"/>
      <c r="D70" s="874"/>
      <c r="E70" s="874"/>
      <c r="F70" s="874"/>
      <c r="G70" s="874"/>
      <c r="H70" s="874"/>
      <c r="I70" s="874"/>
      <c r="J70" s="874"/>
      <c r="K70" s="874"/>
      <c r="L70" s="874"/>
      <c r="M70" s="874"/>
      <c r="N70" s="874"/>
      <c r="O70" s="874"/>
      <c r="P70" s="875"/>
      <c r="Q70" s="876">
        <v>1359863</v>
      </c>
      <c r="R70" s="830"/>
      <c r="S70" s="830"/>
      <c r="T70" s="830"/>
      <c r="U70" s="830"/>
      <c r="V70" s="830">
        <v>1332205</v>
      </c>
      <c r="W70" s="830"/>
      <c r="X70" s="830"/>
      <c r="Y70" s="830"/>
      <c r="Z70" s="830"/>
      <c r="AA70" s="830">
        <v>27659</v>
      </c>
      <c r="AB70" s="830"/>
      <c r="AC70" s="830"/>
      <c r="AD70" s="830"/>
      <c r="AE70" s="830"/>
      <c r="AF70" s="830">
        <v>27659</v>
      </c>
      <c r="AG70" s="830"/>
      <c r="AH70" s="830"/>
      <c r="AI70" s="830"/>
      <c r="AJ70" s="830"/>
      <c r="AK70" s="830">
        <v>9500</v>
      </c>
      <c r="AL70" s="830"/>
      <c r="AM70" s="830"/>
      <c r="AN70" s="830"/>
      <c r="AO70" s="830"/>
      <c r="AP70" s="830" t="s">
        <v>556</v>
      </c>
      <c r="AQ70" s="830"/>
      <c r="AR70" s="830"/>
      <c r="AS70" s="830"/>
      <c r="AT70" s="830"/>
      <c r="AU70" s="830" t="s">
        <v>556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554</v>
      </c>
      <c r="C71" s="874"/>
      <c r="D71" s="874"/>
      <c r="E71" s="874"/>
      <c r="F71" s="874"/>
      <c r="G71" s="874"/>
      <c r="H71" s="874"/>
      <c r="I71" s="874"/>
      <c r="J71" s="874"/>
      <c r="K71" s="874"/>
      <c r="L71" s="874"/>
      <c r="M71" s="874"/>
      <c r="N71" s="874"/>
      <c r="O71" s="874"/>
      <c r="P71" s="875"/>
      <c r="Q71" s="876">
        <v>38885</v>
      </c>
      <c r="R71" s="830"/>
      <c r="S71" s="830"/>
      <c r="T71" s="830"/>
      <c r="U71" s="830"/>
      <c r="V71" s="830">
        <v>35641</v>
      </c>
      <c r="W71" s="830"/>
      <c r="X71" s="830"/>
      <c r="Y71" s="830"/>
      <c r="Z71" s="830"/>
      <c r="AA71" s="830">
        <v>3244</v>
      </c>
      <c r="AB71" s="830"/>
      <c r="AC71" s="830"/>
      <c r="AD71" s="830"/>
      <c r="AE71" s="830"/>
      <c r="AF71" s="830">
        <v>26209</v>
      </c>
      <c r="AG71" s="830"/>
      <c r="AH71" s="830"/>
      <c r="AI71" s="830"/>
      <c r="AJ71" s="830"/>
      <c r="AK71" s="830" t="s">
        <v>556</v>
      </c>
      <c r="AL71" s="830"/>
      <c r="AM71" s="830"/>
      <c r="AN71" s="830"/>
      <c r="AO71" s="830"/>
      <c r="AP71" s="830">
        <v>94795</v>
      </c>
      <c r="AQ71" s="830"/>
      <c r="AR71" s="830"/>
      <c r="AS71" s="830"/>
      <c r="AT71" s="830"/>
      <c r="AU71" s="830" t="s">
        <v>556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555</v>
      </c>
      <c r="C72" s="874"/>
      <c r="D72" s="874"/>
      <c r="E72" s="874"/>
      <c r="F72" s="874"/>
      <c r="G72" s="874"/>
      <c r="H72" s="874"/>
      <c r="I72" s="874"/>
      <c r="J72" s="874"/>
      <c r="K72" s="874"/>
      <c r="L72" s="874"/>
      <c r="M72" s="874"/>
      <c r="N72" s="874"/>
      <c r="O72" s="874"/>
      <c r="P72" s="875"/>
      <c r="Q72" s="876">
        <v>6635</v>
      </c>
      <c r="R72" s="830"/>
      <c r="S72" s="830"/>
      <c r="T72" s="830"/>
      <c r="U72" s="830"/>
      <c r="V72" s="830">
        <v>5820</v>
      </c>
      <c r="W72" s="830"/>
      <c r="X72" s="830"/>
      <c r="Y72" s="830"/>
      <c r="Z72" s="830"/>
      <c r="AA72" s="830">
        <v>815</v>
      </c>
      <c r="AB72" s="830"/>
      <c r="AC72" s="830"/>
      <c r="AD72" s="830"/>
      <c r="AE72" s="830"/>
      <c r="AF72" s="830">
        <v>19303</v>
      </c>
      <c r="AG72" s="830"/>
      <c r="AH72" s="830"/>
      <c r="AI72" s="830"/>
      <c r="AJ72" s="830"/>
      <c r="AK72" s="830" t="s">
        <v>556</v>
      </c>
      <c r="AL72" s="830"/>
      <c r="AM72" s="830"/>
      <c r="AN72" s="830"/>
      <c r="AO72" s="830"/>
      <c r="AP72" s="830">
        <v>22689</v>
      </c>
      <c r="AQ72" s="830"/>
      <c r="AR72" s="830"/>
      <c r="AS72" s="830"/>
      <c r="AT72" s="830"/>
      <c r="AU72" s="830" t="s">
        <v>556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86431</v>
      </c>
      <c r="AG88" s="844"/>
      <c r="AH88" s="844"/>
      <c r="AI88" s="844"/>
      <c r="AJ88" s="844"/>
      <c r="AK88" s="841"/>
      <c r="AL88" s="841"/>
      <c r="AM88" s="841"/>
      <c r="AN88" s="841"/>
      <c r="AO88" s="841"/>
      <c r="AP88" s="844">
        <v>117484</v>
      </c>
      <c r="AQ88" s="844"/>
      <c r="AR88" s="844"/>
      <c r="AS88" s="844"/>
      <c r="AT88" s="844"/>
      <c r="AU88" s="844" t="s">
        <v>556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v>81</v>
      </c>
      <c r="CX102" s="852"/>
      <c r="CY102" s="852"/>
      <c r="CZ102" s="852"/>
      <c r="DA102" s="891"/>
      <c r="DB102" s="890" t="s">
        <v>548</v>
      </c>
      <c r="DC102" s="852"/>
      <c r="DD102" s="852"/>
      <c r="DE102" s="852"/>
      <c r="DF102" s="891"/>
      <c r="DG102" s="890" t="s">
        <v>548</v>
      </c>
      <c r="DH102" s="852"/>
      <c r="DI102" s="852"/>
      <c r="DJ102" s="852"/>
      <c r="DK102" s="891"/>
      <c r="DL102" s="890" t="s">
        <v>548</v>
      </c>
      <c r="DM102" s="852"/>
      <c r="DN102" s="852"/>
      <c r="DO102" s="852"/>
      <c r="DP102" s="891"/>
      <c r="DQ102" s="890" t="s">
        <v>548</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3201006</v>
      </c>
      <c r="AB110" s="900"/>
      <c r="AC110" s="900"/>
      <c r="AD110" s="900"/>
      <c r="AE110" s="901"/>
      <c r="AF110" s="902">
        <v>3443062</v>
      </c>
      <c r="AG110" s="900"/>
      <c r="AH110" s="900"/>
      <c r="AI110" s="900"/>
      <c r="AJ110" s="901"/>
      <c r="AK110" s="902">
        <v>3817091</v>
      </c>
      <c r="AL110" s="900"/>
      <c r="AM110" s="900"/>
      <c r="AN110" s="900"/>
      <c r="AO110" s="901"/>
      <c r="AP110" s="903">
        <v>18.2</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35686642</v>
      </c>
      <c r="BR110" s="931"/>
      <c r="BS110" s="931"/>
      <c r="BT110" s="931"/>
      <c r="BU110" s="931"/>
      <c r="BV110" s="931">
        <v>33004314</v>
      </c>
      <c r="BW110" s="931"/>
      <c r="BX110" s="931"/>
      <c r="BY110" s="931"/>
      <c r="BZ110" s="931"/>
      <c r="CA110" s="931">
        <v>30330297</v>
      </c>
      <c r="CB110" s="931"/>
      <c r="CC110" s="931"/>
      <c r="CD110" s="931"/>
      <c r="CE110" s="931"/>
      <c r="CF110" s="944">
        <v>144.30000000000001</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2557</v>
      </c>
      <c r="BR111" s="926"/>
      <c r="BS111" s="926"/>
      <c r="BT111" s="926"/>
      <c r="BU111" s="926"/>
      <c r="BV111" s="926">
        <v>2444</v>
      </c>
      <c r="BW111" s="926"/>
      <c r="BX111" s="926"/>
      <c r="BY111" s="926"/>
      <c r="BZ111" s="926"/>
      <c r="CA111" s="926">
        <v>2330</v>
      </c>
      <c r="CB111" s="926"/>
      <c r="CC111" s="926"/>
      <c r="CD111" s="926"/>
      <c r="CE111" s="926"/>
      <c r="CF111" s="920">
        <v>0</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7599401</v>
      </c>
      <c r="BR112" s="926"/>
      <c r="BS112" s="926"/>
      <c r="BT112" s="926"/>
      <c r="BU112" s="926"/>
      <c r="BV112" s="926">
        <v>7026325</v>
      </c>
      <c r="BW112" s="926"/>
      <c r="BX112" s="926"/>
      <c r="BY112" s="926"/>
      <c r="BZ112" s="926"/>
      <c r="CA112" s="926">
        <v>9240583</v>
      </c>
      <c r="CB112" s="926"/>
      <c r="CC112" s="926"/>
      <c r="CD112" s="926"/>
      <c r="CE112" s="926"/>
      <c r="CF112" s="920">
        <v>44</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576264</v>
      </c>
      <c r="AB113" s="938"/>
      <c r="AC113" s="938"/>
      <c r="AD113" s="938"/>
      <c r="AE113" s="939"/>
      <c r="AF113" s="940">
        <v>633323</v>
      </c>
      <c r="AG113" s="938"/>
      <c r="AH113" s="938"/>
      <c r="AI113" s="938"/>
      <c r="AJ113" s="939"/>
      <c r="AK113" s="940">
        <v>678773</v>
      </c>
      <c r="AL113" s="938"/>
      <c r="AM113" s="938"/>
      <c r="AN113" s="938"/>
      <c r="AO113" s="939"/>
      <c r="AP113" s="941">
        <v>3.2</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3643846</v>
      </c>
      <c r="BR114" s="926"/>
      <c r="BS114" s="926"/>
      <c r="BT114" s="926"/>
      <c r="BU114" s="926"/>
      <c r="BV114" s="926">
        <v>3529451</v>
      </c>
      <c r="BW114" s="926"/>
      <c r="BX114" s="926"/>
      <c r="BY114" s="926"/>
      <c r="BZ114" s="926"/>
      <c r="CA114" s="926">
        <v>3917460</v>
      </c>
      <c r="CB114" s="926"/>
      <c r="CC114" s="926"/>
      <c r="CD114" s="926"/>
      <c r="CE114" s="926"/>
      <c r="CF114" s="920">
        <v>18.600000000000001</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121</v>
      </c>
      <c r="AB115" s="938"/>
      <c r="AC115" s="938"/>
      <c r="AD115" s="938"/>
      <c r="AE115" s="939"/>
      <c r="AF115" s="940">
        <v>119</v>
      </c>
      <c r="AG115" s="938"/>
      <c r="AH115" s="938"/>
      <c r="AI115" s="938"/>
      <c r="AJ115" s="939"/>
      <c r="AK115" s="940">
        <v>119</v>
      </c>
      <c r="AL115" s="938"/>
      <c r="AM115" s="938"/>
      <c r="AN115" s="938"/>
      <c r="AO115" s="939"/>
      <c r="AP115" s="941">
        <v>0</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3777391</v>
      </c>
      <c r="AB117" s="979"/>
      <c r="AC117" s="979"/>
      <c r="AD117" s="979"/>
      <c r="AE117" s="980"/>
      <c r="AF117" s="981">
        <v>4076504</v>
      </c>
      <c r="AG117" s="979"/>
      <c r="AH117" s="979"/>
      <c r="AI117" s="979"/>
      <c r="AJ117" s="980"/>
      <c r="AK117" s="981">
        <v>4495983</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46932446</v>
      </c>
      <c r="BR119" s="1000"/>
      <c r="BS119" s="1000"/>
      <c r="BT119" s="1000"/>
      <c r="BU119" s="1000"/>
      <c r="BV119" s="1000">
        <v>43562534</v>
      </c>
      <c r="BW119" s="1000"/>
      <c r="BX119" s="1000"/>
      <c r="BY119" s="1000"/>
      <c r="BZ119" s="1000"/>
      <c r="CA119" s="1000">
        <v>43490670</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2557</v>
      </c>
      <c r="DH119" s="986"/>
      <c r="DI119" s="986"/>
      <c r="DJ119" s="986"/>
      <c r="DK119" s="987"/>
      <c r="DL119" s="985">
        <v>2444</v>
      </c>
      <c r="DM119" s="986"/>
      <c r="DN119" s="986"/>
      <c r="DO119" s="986"/>
      <c r="DP119" s="987"/>
      <c r="DQ119" s="985">
        <v>2330</v>
      </c>
      <c r="DR119" s="986"/>
      <c r="DS119" s="986"/>
      <c r="DT119" s="986"/>
      <c r="DU119" s="987"/>
      <c r="DV119" s="988">
        <v>0</v>
      </c>
      <c r="DW119" s="989"/>
      <c r="DX119" s="989"/>
      <c r="DY119" s="989"/>
      <c r="DZ119" s="990"/>
    </row>
    <row r="120" spans="1:130" s="230" customFormat="1" ht="26.25" customHeight="1" x14ac:dyDescent="0.2">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8432812</v>
      </c>
      <c r="BR120" s="931"/>
      <c r="BS120" s="931"/>
      <c r="BT120" s="931"/>
      <c r="BU120" s="931"/>
      <c r="BV120" s="931">
        <v>8887520</v>
      </c>
      <c r="BW120" s="931"/>
      <c r="BX120" s="931"/>
      <c r="BY120" s="931"/>
      <c r="BZ120" s="931"/>
      <c r="CA120" s="931">
        <v>8062348</v>
      </c>
      <c r="CB120" s="931"/>
      <c r="CC120" s="931"/>
      <c r="CD120" s="931"/>
      <c r="CE120" s="931"/>
      <c r="CF120" s="944">
        <v>38.4</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6656517</v>
      </c>
      <c r="DH120" s="931"/>
      <c r="DI120" s="931"/>
      <c r="DJ120" s="931"/>
      <c r="DK120" s="931"/>
      <c r="DL120" s="931">
        <v>6291951</v>
      </c>
      <c r="DM120" s="931"/>
      <c r="DN120" s="931"/>
      <c r="DO120" s="931"/>
      <c r="DP120" s="931"/>
      <c r="DQ120" s="931">
        <v>6246116</v>
      </c>
      <c r="DR120" s="931"/>
      <c r="DS120" s="931"/>
      <c r="DT120" s="931"/>
      <c r="DU120" s="931"/>
      <c r="DV120" s="932">
        <v>29.7</v>
      </c>
      <c r="DW120" s="932"/>
      <c r="DX120" s="932"/>
      <c r="DY120" s="932"/>
      <c r="DZ120" s="933"/>
    </row>
    <row r="121" spans="1:130" s="230" customFormat="1" ht="26.25" customHeight="1" x14ac:dyDescent="0.2">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10581185</v>
      </c>
      <c r="BR121" s="926"/>
      <c r="BS121" s="926"/>
      <c r="BT121" s="926"/>
      <c r="BU121" s="926"/>
      <c r="BV121" s="926">
        <v>9806922</v>
      </c>
      <c r="BW121" s="926"/>
      <c r="BX121" s="926"/>
      <c r="BY121" s="926"/>
      <c r="BZ121" s="926"/>
      <c r="CA121" s="926">
        <v>8976017</v>
      </c>
      <c r="CB121" s="926"/>
      <c r="CC121" s="926"/>
      <c r="CD121" s="926"/>
      <c r="CE121" s="926"/>
      <c r="CF121" s="920">
        <v>42.7</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925385</v>
      </c>
      <c r="DH121" s="926"/>
      <c r="DI121" s="926"/>
      <c r="DJ121" s="926"/>
      <c r="DK121" s="926"/>
      <c r="DL121" s="926">
        <v>717139</v>
      </c>
      <c r="DM121" s="926"/>
      <c r="DN121" s="926"/>
      <c r="DO121" s="926"/>
      <c r="DP121" s="926"/>
      <c r="DQ121" s="926">
        <v>2986001</v>
      </c>
      <c r="DR121" s="926"/>
      <c r="DS121" s="926"/>
      <c r="DT121" s="926"/>
      <c r="DU121" s="926"/>
      <c r="DV121" s="927">
        <v>14.2</v>
      </c>
      <c r="DW121" s="927"/>
      <c r="DX121" s="927"/>
      <c r="DY121" s="927"/>
      <c r="DZ121" s="928"/>
    </row>
    <row r="122" spans="1:130" s="230" customFormat="1" ht="26.25" customHeight="1" x14ac:dyDescent="0.2">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33932901</v>
      </c>
      <c r="BR122" s="1000"/>
      <c r="BS122" s="1000"/>
      <c r="BT122" s="1000"/>
      <c r="BU122" s="1000"/>
      <c r="BV122" s="1000">
        <v>32465167</v>
      </c>
      <c r="BW122" s="1000"/>
      <c r="BX122" s="1000"/>
      <c r="BY122" s="1000"/>
      <c r="BZ122" s="1000"/>
      <c r="CA122" s="1000">
        <v>30841338</v>
      </c>
      <c r="CB122" s="1000"/>
      <c r="CC122" s="1000"/>
      <c r="CD122" s="1000"/>
      <c r="CE122" s="1000"/>
      <c r="CF122" s="1017">
        <v>146.80000000000001</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v>17499</v>
      </c>
      <c r="DH122" s="926"/>
      <c r="DI122" s="926"/>
      <c r="DJ122" s="926"/>
      <c r="DK122" s="926"/>
      <c r="DL122" s="926">
        <v>17235</v>
      </c>
      <c r="DM122" s="926"/>
      <c r="DN122" s="926"/>
      <c r="DO122" s="926"/>
      <c r="DP122" s="926"/>
      <c r="DQ122" s="926">
        <v>8466</v>
      </c>
      <c r="DR122" s="926"/>
      <c r="DS122" s="926"/>
      <c r="DT122" s="926"/>
      <c r="DU122" s="926"/>
      <c r="DV122" s="927">
        <v>0</v>
      </c>
      <c r="DW122" s="927"/>
      <c r="DX122" s="927"/>
      <c r="DY122" s="927"/>
      <c r="DZ122" s="928"/>
    </row>
    <row r="123" spans="1:130" s="230" customFormat="1" ht="26.25" customHeight="1" x14ac:dyDescent="0.2">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52946898</v>
      </c>
      <c r="BR123" s="1064"/>
      <c r="BS123" s="1064"/>
      <c r="BT123" s="1064"/>
      <c r="BU123" s="1064"/>
      <c r="BV123" s="1064">
        <v>51159609</v>
      </c>
      <c r="BW123" s="1064"/>
      <c r="BX123" s="1064"/>
      <c r="BY123" s="1064"/>
      <c r="BZ123" s="1064"/>
      <c r="CA123" s="1064">
        <v>47879703</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121</v>
      </c>
      <c r="AB126" s="959"/>
      <c r="AC126" s="959"/>
      <c r="AD126" s="959"/>
      <c r="AE126" s="960"/>
      <c r="AF126" s="961">
        <v>119</v>
      </c>
      <c r="AG126" s="959"/>
      <c r="AH126" s="959"/>
      <c r="AI126" s="959"/>
      <c r="AJ126" s="960"/>
      <c r="AK126" s="961">
        <v>119</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868946</v>
      </c>
      <c r="AB128" s="1046"/>
      <c r="AC128" s="1046"/>
      <c r="AD128" s="1046"/>
      <c r="AE128" s="1047"/>
      <c r="AF128" s="1048">
        <v>839870</v>
      </c>
      <c r="AG128" s="1046"/>
      <c r="AH128" s="1046"/>
      <c r="AI128" s="1046"/>
      <c r="AJ128" s="1047"/>
      <c r="AK128" s="1048">
        <v>952372</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12.16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23670911</v>
      </c>
      <c r="AB129" s="959"/>
      <c r="AC129" s="959"/>
      <c r="AD129" s="959"/>
      <c r="AE129" s="960"/>
      <c r="AF129" s="961">
        <v>23419207</v>
      </c>
      <c r="AG129" s="959"/>
      <c r="AH129" s="959"/>
      <c r="AI129" s="959"/>
      <c r="AJ129" s="960"/>
      <c r="AK129" s="961">
        <v>23842444</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17.16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2757880</v>
      </c>
      <c r="AB130" s="959"/>
      <c r="AC130" s="959"/>
      <c r="AD130" s="959"/>
      <c r="AE130" s="960"/>
      <c r="AF130" s="961">
        <v>2846223</v>
      </c>
      <c r="AG130" s="959"/>
      <c r="AH130" s="959"/>
      <c r="AI130" s="959"/>
      <c r="AJ130" s="960"/>
      <c r="AK130" s="961">
        <v>2829200</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20913031</v>
      </c>
      <c r="AB131" s="986"/>
      <c r="AC131" s="986"/>
      <c r="AD131" s="986"/>
      <c r="AE131" s="987"/>
      <c r="AF131" s="985">
        <v>20572984</v>
      </c>
      <c r="AG131" s="986"/>
      <c r="AH131" s="986"/>
      <c r="AI131" s="986"/>
      <c r="AJ131" s="987"/>
      <c r="AK131" s="985">
        <v>21013244</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0.71995781000000003</v>
      </c>
      <c r="AB132" s="1097"/>
      <c r="AC132" s="1097"/>
      <c r="AD132" s="1097"/>
      <c r="AE132" s="1098"/>
      <c r="AF132" s="1099">
        <v>1.8976877640000001</v>
      </c>
      <c r="AG132" s="1097"/>
      <c r="AH132" s="1097"/>
      <c r="AI132" s="1097"/>
      <c r="AJ132" s="1098"/>
      <c r="AK132" s="1099">
        <v>3.3998129939999999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1.1000000000000001</v>
      </c>
      <c r="AB133" s="1080"/>
      <c r="AC133" s="1080"/>
      <c r="AD133" s="1080"/>
      <c r="AE133" s="1081"/>
      <c r="AF133" s="1079">
        <v>1.2</v>
      </c>
      <c r="AG133" s="1080"/>
      <c r="AH133" s="1080"/>
      <c r="AI133" s="1080"/>
      <c r="AJ133" s="1081"/>
      <c r="AK133" s="1079">
        <v>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VKdbLxxXRmevfcqpnCvN7ByrMPoT7mfsNLC5wfwECYYqkJ1FiT2WBdxSsZebKflX/lGoXwvgWbXb8pD6e6NVw==" saltValue="/X7sQ/rERJ6JwK3IsVJFE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bZ4eoEXpyrZ/FMC7SL7rhbscuYRjmDqezLhbD0bMo87jFf2V5vl0yXqeMWv7U2vc5i3O9cMoBI2dCI4HIMFBjg==" saltValue="kemwwGzDIb5e2SpwwmD5e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zLRO8kQj6PlIlIp86XsmYzUOhdnhRlRt0nnfvDCLFdyhkwzXvAUyVcekCnygjQtHKzEBu/Pdcuq1d3jT2EXaQ==" saltValue="KAFWqEysfNVbg2eZoYjtw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7825686</v>
      </c>
      <c r="AP9" s="281">
        <v>76000</v>
      </c>
      <c r="AQ9" s="282">
        <v>63160</v>
      </c>
      <c r="AR9" s="283">
        <v>20.3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176</v>
      </c>
      <c r="AP10" s="284">
        <v>2</v>
      </c>
      <c r="AQ10" s="285">
        <v>4257</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121743</v>
      </c>
      <c r="AP11" s="284">
        <v>1182</v>
      </c>
      <c r="AQ11" s="285">
        <v>595</v>
      </c>
      <c r="AR11" s="286">
        <v>98.7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v>9</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254384</v>
      </c>
      <c r="AP13" s="284">
        <v>2470</v>
      </c>
      <c r="AQ13" s="285">
        <v>2608</v>
      </c>
      <c r="AR13" s="286">
        <v>-5.3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38296</v>
      </c>
      <c r="AP14" s="284">
        <v>372</v>
      </c>
      <c r="AQ14" s="285">
        <v>1202</v>
      </c>
      <c r="AR14" s="286">
        <v>-69.099999999999994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-81071</v>
      </c>
      <c r="AP15" s="284">
        <v>-787</v>
      </c>
      <c r="AQ15" s="285">
        <v>-3084</v>
      </c>
      <c r="AR15" s="286">
        <v>-74.5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8159214</v>
      </c>
      <c r="AP16" s="284">
        <v>79240</v>
      </c>
      <c r="AQ16" s="285">
        <v>68747</v>
      </c>
      <c r="AR16" s="286">
        <v>15.3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6.15</v>
      </c>
      <c r="AP21" s="298">
        <v>6.22</v>
      </c>
      <c r="AQ21" s="299">
        <v>-7.0000000000000007E-2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101.2</v>
      </c>
      <c r="AP22" s="303">
        <v>98.7</v>
      </c>
      <c r="AQ22" s="304">
        <v>2.5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3817091</v>
      </c>
      <c r="AP32" s="312">
        <v>37070</v>
      </c>
      <c r="AQ32" s="313">
        <v>33476</v>
      </c>
      <c r="AR32" s="314">
        <v>10.7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v>23</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678773</v>
      </c>
      <c r="AP35" s="312">
        <v>6592</v>
      </c>
      <c r="AQ35" s="313">
        <v>5696</v>
      </c>
      <c r="AR35" s="314">
        <v>15.7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t="s">
        <v>487</v>
      </c>
      <c r="AP36" s="312" t="s">
        <v>487</v>
      </c>
      <c r="AQ36" s="313">
        <v>1273</v>
      </c>
      <c r="AR36" s="314" t="s">
        <v>487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119</v>
      </c>
      <c r="AP37" s="312">
        <v>1</v>
      </c>
      <c r="AQ37" s="313">
        <v>486</v>
      </c>
      <c r="AR37" s="314">
        <v>-99.8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0</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-952372</v>
      </c>
      <c r="AP39" s="312">
        <v>-9249</v>
      </c>
      <c r="AQ39" s="313">
        <v>-6136</v>
      </c>
      <c r="AR39" s="314">
        <v>50.7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-2829200</v>
      </c>
      <c r="AP40" s="312">
        <v>-27476</v>
      </c>
      <c r="AQ40" s="313">
        <v>-25079</v>
      </c>
      <c r="AR40" s="314">
        <v>9.6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714411</v>
      </c>
      <c r="AP41" s="312">
        <v>6938</v>
      </c>
      <c r="AQ41" s="313">
        <v>9740</v>
      </c>
      <c r="AR41" s="314">
        <v>-28.8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7438765</v>
      </c>
      <c r="AN51" s="334">
        <v>71794</v>
      </c>
      <c r="AO51" s="335">
        <v>52.1</v>
      </c>
      <c r="AP51" s="336">
        <v>42836</v>
      </c>
      <c r="AQ51" s="337">
        <v>-0.9</v>
      </c>
      <c r="AR51" s="338">
        <v>53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3184690</v>
      </c>
      <c r="AN52" s="342">
        <v>30736</v>
      </c>
      <c r="AO52" s="343">
        <v>5.5</v>
      </c>
      <c r="AP52" s="344">
        <v>22936</v>
      </c>
      <c r="AQ52" s="345">
        <v>1.4</v>
      </c>
      <c r="AR52" s="346">
        <v>4.0999999999999996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4112136</v>
      </c>
      <c r="AN53" s="334">
        <v>39650</v>
      </c>
      <c r="AO53" s="335">
        <v>-44.8</v>
      </c>
      <c r="AP53" s="336">
        <v>44161</v>
      </c>
      <c r="AQ53" s="337">
        <v>3.1</v>
      </c>
      <c r="AR53" s="338">
        <v>-47.9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2054415</v>
      </c>
      <c r="AN54" s="342">
        <v>19809</v>
      </c>
      <c r="AO54" s="343">
        <v>-35.6</v>
      </c>
      <c r="AP54" s="344">
        <v>23644</v>
      </c>
      <c r="AQ54" s="345">
        <v>3.1</v>
      </c>
      <c r="AR54" s="346">
        <v>-38.700000000000003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3552709</v>
      </c>
      <c r="AN55" s="334">
        <v>34363</v>
      </c>
      <c r="AO55" s="335">
        <v>-13.3</v>
      </c>
      <c r="AP55" s="336">
        <v>43955</v>
      </c>
      <c r="AQ55" s="337">
        <v>-0.5</v>
      </c>
      <c r="AR55" s="338">
        <v>-12.8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1451586</v>
      </c>
      <c r="AN56" s="342">
        <v>14040</v>
      </c>
      <c r="AO56" s="343">
        <v>-29.1</v>
      </c>
      <c r="AP56" s="344">
        <v>21318</v>
      </c>
      <c r="AQ56" s="345">
        <v>-9.8000000000000007</v>
      </c>
      <c r="AR56" s="346">
        <v>-19.3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1440706</v>
      </c>
      <c r="AN57" s="334">
        <v>13977</v>
      </c>
      <c r="AO57" s="335">
        <v>-59.3</v>
      </c>
      <c r="AP57" s="336">
        <v>41921</v>
      </c>
      <c r="AQ57" s="337">
        <v>-4.5999999999999996</v>
      </c>
      <c r="AR57" s="338">
        <v>-54.7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881293</v>
      </c>
      <c r="AN58" s="342">
        <v>8550</v>
      </c>
      <c r="AO58" s="343">
        <v>-39.1</v>
      </c>
      <c r="AP58" s="344">
        <v>21655</v>
      </c>
      <c r="AQ58" s="345">
        <v>1.6</v>
      </c>
      <c r="AR58" s="346">
        <v>-40.700000000000003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2103111</v>
      </c>
      <c r="AN59" s="334">
        <v>20425</v>
      </c>
      <c r="AO59" s="335">
        <v>46.1</v>
      </c>
      <c r="AP59" s="336">
        <v>44585</v>
      </c>
      <c r="AQ59" s="337">
        <v>6.4</v>
      </c>
      <c r="AR59" s="338">
        <v>39.700000000000003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985649</v>
      </c>
      <c r="AN60" s="342">
        <v>9572</v>
      </c>
      <c r="AO60" s="343">
        <v>12</v>
      </c>
      <c r="AP60" s="344">
        <v>23077</v>
      </c>
      <c r="AQ60" s="345">
        <v>6.6</v>
      </c>
      <c r="AR60" s="346">
        <v>5.4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3729485</v>
      </c>
      <c r="AN61" s="349">
        <v>36042</v>
      </c>
      <c r="AO61" s="350">
        <v>-3.8</v>
      </c>
      <c r="AP61" s="351">
        <v>43492</v>
      </c>
      <c r="AQ61" s="352">
        <v>0.7</v>
      </c>
      <c r="AR61" s="338">
        <v>-4.5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1711527</v>
      </c>
      <c r="AN62" s="342">
        <v>16541</v>
      </c>
      <c r="AO62" s="343">
        <v>-17.3</v>
      </c>
      <c r="AP62" s="344">
        <v>22526</v>
      </c>
      <c r="AQ62" s="345">
        <v>0.6</v>
      </c>
      <c r="AR62" s="346">
        <v>-17.899999999999999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3PPK8OT7YcYzjksZy2fTzh6QVlVeuQH3auqjwZ7rOcylxb5BHlF/lhGocXJg5rx75upEvFwtqbnOR3SOfNaIRg==" saltValue="c6BLVNs/akPwth1TfwAp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bEHeOFs5XwFkGTC4O7EWL7R/j5KTHtKgi4wQj/Ip0YbA3Rs7ScgYrqtUi1cEwUIM6vTCd0AGrRbxUQPes5UBXw==" saltValue="q7/B2sq7zK9Nv9kspqsD2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ehF0fsyJXz3t03kqCvfbhr924EHDOqkhLjpb4tvoHLbRC478R5l/HGVZBWt1thl3shBwrGvh/MWtVe9wTxYwLQ==" saltValue="V3EGm+Q6Dx7d1klIp/l81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24.12</v>
      </c>
      <c r="G47" s="12">
        <v>21.51</v>
      </c>
      <c r="H47" s="12">
        <v>20.84</v>
      </c>
      <c r="I47" s="12">
        <v>22.35</v>
      </c>
      <c r="J47" s="13">
        <v>18.18</v>
      </c>
    </row>
    <row r="48" spans="2:10" ht="57.75" customHeight="1" x14ac:dyDescent="0.2">
      <c r="B48" s="14"/>
      <c r="C48" s="1141" t="s">
        <v>4</v>
      </c>
      <c r="D48" s="1141"/>
      <c r="E48" s="1142"/>
      <c r="F48" s="15">
        <v>0.5</v>
      </c>
      <c r="G48" s="16">
        <v>1.03</v>
      </c>
      <c r="H48" s="16">
        <v>2.16</v>
      </c>
      <c r="I48" s="16">
        <v>0.51</v>
      </c>
      <c r="J48" s="17">
        <v>0.72</v>
      </c>
    </row>
    <row r="49" spans="2:10" ht="57.75" customHeight="1" thickBot="1" x14ac:dyDescent="0.25">
      <c r="B49" s="18"/>
      <c r="C49" s="1143" t="s">
        <v>5</v>
      </c>
      <c r="D49" s="1143"/>
      <c r="E49" s="1144"/>
      <c r="F49" s="19" t="s">
        <v>530</v>
      </c>
      <c r="G49" s="20" t="s">
        <v>531</v>
      </c>
      <c r="H49" s="20">
        <v>1.19</v>
      </c>
      <c r="I49" s="20" t="s">
        <v>532</v>
      </c>
      <c r="J49" s="21" t="s">
        <v>533</v>
      </c>
    </row>
    <row r="50" spans="2:10" ht="13.2" x14ac:dyDescent="0.2"/>
  </sheetData>
  <sheetProtection algorithmName="SHA-512" hashValue="eFy9zrGT9mC5HflOsFLOjgEvnsr2qT8oaGKwuk8ZEHBJwjHuZZqYw/OREv71aWY5rd7doN7/VRAzA5PC8J0ZXQ==" saltValue="Cd/umqB68zsqRLTW1Kass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534</v>
      </c>
      <c r="D34" s="1151"/>
      <c r="E34" s="1152"/>
      <c r="F34" s="32">
        <v>2.56</v>
      </c>
      <c r="G34" s="33">
        <v>5.72</v>
      </c>
      <c r="H34" s="33">
        <v>12.83</v>
      </c>
      <c r="I34" s="33">
        <v>19.54</v>
      </c>
      <c r="J34" s="34">
        <v>16.12</v>
      </c>
      <c r="K34" s="22"/>
      <c r="L34" s="22"/>
      <c r="M34" s="22"/>
      <c r="N34" s="22"/>
      <c r="O34" s="22"/>
      <c r="P34" s="22"/>
    </row>
    <row r="35" spans="1:16" ht="39" customHeight="1" x14ac:dyDescent="0.2">
      <c r="A35" s="22"/>
      <c r="B35" s="35"/>
      <c r="C35" s="1145" t="s">
        <v>535</v>
      </c>
      <c r="D35" s="1146"/>
      <c r="E35" s="1147"/>
      <c r="F35" s="36">
        <v>14.12</v>
      </c>
      <c r="G35" s="37">
        <v>13.78</v>
      </c>
      <c r="H35" s="37">
        <v>12.96</v>
      </c>
      <c r="I35" s="37">
        <v>12.23</v>
      </c>
      <c r="J35" s="38">
        <v>11.22</v>
      </c>
      <c r="K35" s="22"/>
      <c r="L35" s="22"/>
      <c r="M35" s="22"/>
      <c r="N35" s="22"/>
      <c r="O35" s="22"/>
      <c r="P35" s="22"/>
    </row>
    <row r="36" spans="1:16" ht="39" customHeight="1" x14ac:dyDescent="0.2">
      <c r="A36" s="22"/>
      <c r="B36" s="35"/>
      <c r="C36" s="1145" t="s">
        <v>536</v>
      </c>
      <c r="D36" s="1146"/>
      <c r="E36" s="1147"/>
      <c r="F36" s="36">
        <v>9.27</v>
      </c>
      <c r="G36" s="37">
        <v>9.66</v>
      </c>
      <c r="H36" s="37">
        <v>9.25</v>
      </c>
      <c r="I36" s="37">
        <v>9.16</v>
      </c>
      <c r="J36" s="38">
        <v>8.4700000000000006</v>
      </c>
      <c r="K36" s="22"/>
      <c r="L36" s="22"/>
      <c r="M36" s="22"/>
      <c r="N36" s="22"/>
      <c r="O36" s="22"/>
      <c r="P36" s="22"/>
    </row>
    <row r="37" spans="1:16" ht="39" customHeight="1" x14ac:dyDescent="0.2">
      <c r="A37" s="22"/>
      <c r="B37" s="35"/>
      <c r="C37" s="1145" t="s">
        <v>537</v>
      </c>
      <c r="D37" s="1146"/>
      <c r="E37" s="1147"/>
      <c r="F37" s="36">
        <v>0.94</v>
      </c>
      <c r="G37" s="37">
        <v>1.8</v>
      </c>
      <c r="H37" s="37">
        <v>2.2400000000000002</v>
      </c>
      <c r="I37" s="37">
        <v>2.29</v>
      </c>
      <c r="J37" s="38">
        <v>1.8</v>
      </c>
      <c r="K37" s="22"/>
      <c r="L37" s="22"/>
      <c r="M37" s="22"/>
      <c r="N37" s="22"/>
      <c r="O37" s="22"/>
      <c r="P37" s="22"/>
    </row>
    <row r="38" spans="1:16" ht="39" customHeight="1" x14ac:dyDescent="0.2">
      <c r="A38" s="22"/>
      <c r="B38" s="35"/>
      <c r="C38" s="1145" t="s">
        <v>538</v>
      </c>
      <c r="D38" s="1146"/>
      <c r="E38" s="1147"/>
      <c r="F38" s="36">
        <v>0.19</v>
      </c>
      <c r="G38" s="37">
        <v>1.32</v>
      </c>
      <c r="H38" s="37">
        <v>0.94</v>
      </c>
      <c r="I38" s="37">
        <v>0.94</v>
      </c>
      <c r="J38" s="38">
        <v>0.97</v>
      </c>
      <c r="K38" s="22"/>
      <c r="L38" s="22"/>
      <c r="M38" s="22"/>
      <c r="N38" s="22"/>
      <c r="O38" s="22"/>
      <c r="P38" s="22"/>
    </row>
    <row r="39" spans="1:16" ht="39" customHeight="1" x14ac:dyDescent="0.2">
      <c r="A39" s="22"/>
      <c r="B39" s="35"/>
      <c r="C39" s="1145" t="s">
        <v>539</v>
      </c>
      <c r="D39" s="1146"/>
      <c r="E39" s="1147"/>
      <c r="F39" s="36">
        <v>0.5</v>
      </c>
      <c r="G39" s="37">
        <v>1.03</v>
      </c>
      <c r="H39" s="37">
        <v>2.15</v>
      </c>
      <c r="I39" s="37">
        <v>0.5</v>
      </c>
      <c r="J39" s="38">
        <v>0.71</v>
      </c>
      <c r="K39" s="22"/>
      <c r="L39" s="22"/>
      <c r="M39" s="22"/>
      <c r="N39" s="22"/>
      <c r="O39" s="22"/>
      <c r="P39" s="22"/>
    </row>
    <row r="40" spans="1:16" ht="39" customHeight="1" x14ac:dyDescent="0.2">
      <c r="A40" s="22"/>
      <c r="B40" s="35"/>
      <c r="C40" s="1145" t="s">
        <v>540</v>
      </c>
      <c r="D40" s="1146"/>
      <c r="E40" s="1147"/>
      <c r="F40" s="36">
        <v>0.27</v>
      </c>
      <c r="G40" s="37">
        <v>0.26</v>
      </c>
      <c r="H40" s="37">
        <v>0.25</v>
      </c>
      <c r="I40" s="37">
        <v>0.28000000000000003</v>
      </c>
      <c r="J40" s="38">
        <v>0.28000000000000003</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542</v>
      </c>
      <c r="D43" s="1149"/>
      <c r="E43" s="1150"/>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tFlSNzdKwChEJae+pBbt1/y29gb/e7pw9OvNaSIxNI/+x3dqQrsNSV+j+CvkcYqAij/PeaPggiouD7/i9q6Fw==" saltValue="6dkvpGztovrm8hMSzZm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3081</v>
      </c>
      <c r="L45" s="60">
        <v>3103</v>
      </c>
      <c r="M45" s="60">
        <v>3201</v>
      </c>
      <c r="N45" s="60">
        <v>3443</v>
      </c>
      <c r="O45" s="61">
        <v>3817</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2">
      <c r="A48" s="48"/>
      <c r="B48" s="1155"/>
      <c r="C48" s="1156"/>
      <c r="D48" s="62"/>
      <c r="E48" s="1161" t="s">
        <v>13</v>
      </c>
      <c r="F48" s="1161"/>
      <c r="G48" s="1161"/>
      <c r="H48" s="1161"/>
      <c r="I48" s="1161"/>
      <c r="J48" s="1162"/>
      <c r="K48" s="63">
        <v>714</v>
      </c>
      <c r="L48" s="64">
        <v>625</v>
      </c>
      <c r="M48" s="64">
        <v>576</v>
      </c>
      <c r="N48" s="64">
        <v>633</v>
      </c>
      <c r="O48" s="65">
        <v>679</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487</v>
      </c>
      <c r="L49" s="64" t="s">
        <v>487</v>
      </c>
      <c r="M49" s="64" t="s">
        <v>487</v>
      </c>
      <c r="N49" s="64" t="s">
        <v>487</v>
      </c>
      <c r="O49" s="65" t="s">
        <v>487</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487</v>
      </c>
      <c r="L50" s="64">
        <v>0</v>
      </c>
      <c r="M50" s="64">
        <v>0</v>
      </c>
      <c r="N50" s="64">
        <v>0</v>
      </c>
      <c r="O50" s="65">
        <v>0</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3455</v>
      </c>
      <c r="L52" s="64">
        <v>3520</v>
      </c>
      <c r="M52" s="64">
        <v>3627</v>
      </c>
      <c r="N52" s="64">
        <v>3685</v>
      </c>
      <c r="O52" s="65">
        <v>3781</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340</v>
      </c>
      <c r="L53" s="69">
        <v>208</v>
      </c>
      <c r="M53" s="69">
        <v>150</v>
      </c>
      <c r="N53" s="69">
        <v>391</v>
      </c>
      <c r="O53" s="70">
        <v>715</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rwl+9LQV/Biapcy8FpUOtGQSTNe1J6zs7rhszBoFnuEOFU/Gc8T8Rr6hQzvNIqjITJwqNI+JX4YjkSUJfAV4w==" saltValue="J5/oPMupvG/MzTlsApC3i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36325</v>
      </c>
      <c r="J41" s="356">
        <v>36650</v>
      </c>
      <c r="K41" s="356">
        <v>35687</v>
      </c>
      <c r="L41" s="356">
        <v>33004</v>
      </c>
      <c r="M41" s="357">
        <v>30330</v>
      </c>
    </row>
    <row r="42" spans="2:13" ht="27.75" customHeight="1" x14ac:dyDescent="0.2">
      <c r="B42" s="1186"/>
      <c r="C42" s="1187"/>
      <c r="D42" s="106"/>
      <c r="E42" s="1192" t="s">
        <v>32</v>
      </c>
      <c r="F42" s="1192"/>
      <c r="G42" s="1192"/>
      <c r="H42" s="1193"/>
      <c r="I42" s="358">
        <v>3</v>
      </c>
      <c r="J42" s="359">
        <v>3</v>
      </c>
      <c r="K42" s="359">
        <v>3</v>
      </c>
      <c r="L42" s="359">
        <v>2</v>
      </c>
      <c r="M42" s="360">
        <v>2</v>
      </c>
    </row>
    <row r="43" spans="2:13" ht="27.75" customHeight="1" x14ac:dyDescent="0.2">
      <c r="B43" s="1186"/>
      <c r="C43" s="1187"/>
      <c r="D43" s="106"/>
      <c r="E43" s="1192" t="s">
        <v>33</v>
      </c>
      <c r="F43" s="1192"/>
      <c r="G43" s="1192"/>
      <c r="H43" s="1193"/>
      <c r="I43" s="358">
        <v>12033</v>
      </c>
      <c r="J43" s="359">
        <v>8830</v>
      </c>
      <c r="K43" s="359">
        <v>7599</v>
      </c>
      <c r="L43" s="359">
        <v>7026</v>
      </c>
      <c r="M43" s="360">
        <v>9241</v>
      </c>
    </row>
    <row r="44" spans="2:13" ht="27.75" customHeight="1" x14ac:dyDescent="0.2">
      <c r="B44" s="1186"/>
      <c r="C44" s="1187"/>
      <c r="D44" s="106"/>
      <c r="E44" s="1192" t="s">
        <v>34</v>
      </c>
      <c r="F44" s="1192"/>
      <c r="G44" s="1192"/>
      <c r="H44" s="1193"/>
      <c r="I44" s="358" t="s">
        <v>487</v>
      </c>
      <c r="J44" s="359" t="s">
        <v>487</v>
      </c>
      <c r="K44" s="359" t="s">
        <v>487</v>
      </c>
      <c r="L44" s="359" t="s">
        <v>487</v>
      </c>
      <c r="M44" s="360" t="s">
        <v>487</v>
      </c>
    </row>
    <row r="45" spans="2:13" ht="27.75" customHeight="1" x14ac:dyDescent="0.2">
      <c r="B45" s="1186"/>
      <c r="C45" s="1187"/>
      <c r="D45" s="106"/>
      <c r="E45" s="1192" t="s">
        <v>35</v>
      </c>
      <c r="F45" s="1192"/>
      <c r="G45" s="1192"/>
      <c r="H45" s="1193"/>
      <c r="I45" s="358">
        <v>3847</v>
      </c>
      <c r="J45" s="359">
        <v>3639</v>
      </c>
      <c r="K45" s="359">
        <v>3644</v>
      </c>
      <c r="L45" s="359">
        <v>3529</v>
      </c>
      <c r="M45" s="360">
        <v>3917</v>
      </c>
    </row>
    <row r="46" spans="2:13" ht="27.75" customHeight="1" x14ac:dyDescent="0.2">
      <c r="B46" s="1186"/>
      <c r="C46" s="1187"/>
      <c r="D46" s="107"/>
      <c r="E46" s="1192" t="s">
        <v>36</v>
      </c>
      <c r="F46" s="1192"/>
      <c r="G46" s="1192"/>
      <c r="H46" s="1193"/>
      <c r="I46" s="358" t="s">
        <v>487</v>
      </c>
      <c r="J46" s="359" t="s">
        <v>487</v>
      </c>
      <c r="K46" s="359" t="s">
        <v>487</v>
      </c>
      <c r="L46" s="359" t="s">
        <v>487</v>
      </c>
      <c r="M46" s="360" t="s">
        <v>487</v>
      </c>
    </row>
    <row r="47" spans="2:13" ht="27.75" customHeight="1" x14ac:dyDescent="0.2">
      <c r="B47" s="1186"/>
      <c r="C47" s="1187"/>
      <c r="D47" s="108"/>
      <c r="E47" s="1194" t="s">
        <v>37</v>
      </c>
      <c r="F47" s="1195"/>
      <c r="G47" s="1195"/>
      <c r="H47" s="1196"/>
      <c r="I47" s="358" t="s">
        <v>487</v>
      </c>
      <c r="J47" s="359" t="s">
        <v>487</v>
      </c>
      <c r="K47" s="359" t="s">
        <v>487</v>
      </c>
      <c r="L47" s="359" t="s">
        <v>487</v>
      </c>
      <c r="M47" s="360" t="s">
        <v>487</v>
      </c>
    </row>
    <row r="48" spans="2:13" ht="27.75" customHeight="1" x14ac:dyDescent="0.2">
      <c r="B48" s="1186"/>
      <c r="C48" s="1187"/>
      <c r="D48" s="106"/>
      <c r="E48" s="1192" t="s">
        <v>38</v>
      </c>
      <c r="F48" s="1192"/>
      <c r="G48" s="1192"/>
      <c r="H48" s="1193"/>
      <c r="I48" s="358" t="s">
        <v>487</v>
      </c>
      <c r="J48" s="359" t="s">
        <v>487</v>
      </c>
      <c r="K48" s="359" t="s">
        <v>487</v>
      </c>
      <c r="L48" s="359" t="s">
        <v>487</v>
      </c>
      <c r="M48" s="360" t="s">
        <v>487</v>
      </c>
    </row>
    <row r="49" spans="2:13" ht="27.75" customHeight="1" x14ac:dyDescent="0.2">
      <c r="B49" s="1188"/>
      <c r="C49" s="1189"/>
      <c r="D49" s="106"/>
      <c r="E49" s="1192" t="s">
        <v>39</v>
      </c>
      <c r="F49" s="1192"/>
      <c r="G49" s="1192"/>
      <c r="H49" s="1193"/>
      <c r="I49" s="358" t="s">
        <v>487</v>
      </c>
      <c r="J49" s="359" t="s">
        <v>487</v>
      </c>
      <c r="K49" s="359" t="s">
        <v>487</v>
      </c>
      <c r="L49" s="359" t="s">
        <v>487</v>
      </c>
      <c r="M49" s="360" t="s">
        <v>487</v>
      </c>
    </row>
    <row r="50" spans="2:13" ht="27.75" customHeight="1" x14ac:dyDescent="0.2">
      <c r="B50" s="1197" t="s">
        <v>40</v>
      </c>
      <c r="C50" s="1198"/>
      <c r="D50" s="109"/>
      <c r="E50" s="1192" t="s">
        <v>41</v>
      </c>
      <c r="F50" s="1192"/>
      <c r="G50" s="1192"/>
      <c r="H50" s="1193"/>
      <c r="I50" s="358">
        <v>8422</v>
      </c>
      <c r="J50" s="359">
        <v>8162</v>
      </c>
      <c r="K50" s="359">
        <v>8433</v>
      </c>
      <c r="L50" s="359">
        <v>8888</v>
      </c>
      <c r="M50" s="360">
        <v>8062</v>
      </c>
    </row>
    <row r="51" spans="2:13" ht="27.75" customHeight="1" x14ac:dyDescent="0.2">
      <c r="B51" s="1186"/>
      <c r="C51" s="1187"/>
      <c r="D51" s="106"/>
      <c r="E51" s="1192" t="s">
        <v>42</v>
      </c>
      <c r="F51" s="1192"/>
      <c r="G51" s="1192"/>
      <c r="H51" s="1193"/>
      <c r="I51" s="358">
        <v>11331</v>
      </c>
      <c r="J51" s="359">
        <v>11389</v>
      </c>
      <c r="K51" s="359">
        <v>10581</v>
      </c>
      <c r="L51" s="359">
        <v>9807</v>
      </c>
      <c r="M51" s="360">
        <v>8976</v>
      </c>
    </row>
    <row r="52" spans="2:13" ht="27.75" customHeight="1" x14ac:dyDescent="0.2">
      <c r="B52" s="1188"/>
      <c r="C52" s="1189"/>
      <c r="D52" s="106"/>
      <c r="E52" s="1192" t="s">
        <v>43</v>
      </c>
      <c r="F52" s="1192"/>
      <c r="G52" s="1192"/>
      <c r="H52" s="1193"/>
      <c r="I52" s="358">
        <v>32850</v>
      </c>
      <c r="J52" s="359">
        <v>33260</v>
      </c>
      <c r="K52" s="359">
        <v>33933</v>
      </c>
      <c r="L52" s="359">
        <v>32465</v>
      </c>
      <c r="M52" s="360">
        <v>30841</v>
      </c>
    </row>
    <row r="53" spans="2:13" ht="27.75" customHeight="1" thickBot="1" x14ac:dyDescent="0.25">
      <c r="B53" s="1199" t="s">
        <v>19</v>
      </c>
      <c r="C53" s="1200"/>
      <c r="D53" s="110"/>
      <c r="E53" s="1201" t="s">
        <v>44</v>
      </c>
      <c r="F53" s="1201"/>
      <c r="G53" s="1201"/>
      <c r="H53" s="1202"/>
      <c r="I53" s="361">
        <v>-394</v>
      </c>
      <c r="J53" s="362">
        <v>-3689</v>
      </c>
      <c r="K53" s="362">
        <v>-6014</v>
      </c>
      <c r="L53" s="362">
        <v>-7597</v>
      </c>
      <c r="M53" s="363">
        <v>-4389</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IllMlfUqzOJpcm4fbGHPRO31vWwMfmwbjick8ZmGle68Ge58mz8IMKrXa9AfUBbk4DVeYATQNYL9wrGqjKe3gw==" saltValue="PM1fhn1wVa6fAshMplx4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1" t="s">
        <v>46</v>
      </c>
      <c r="D55" s="1211"/>
      <c r="E55" s="1212"/>
      <c r="F55" s="122">
        <v>4934</v>
      </c>
      <c r="G55" s="122">
        <v>5235</v>
      </c>
      <c r="H55" s="123">
        <v>4336</v>
      </c>
    </row>
    <row r="56" spans="2:8" ht="52.5" customHeight="1" x14ac:dyDescent="0.2">
      <c r="B56" s="124"/>
      <c r="C56" s="1213" t="s">
        <v>47</v>
      </c>
      <c r="D56" s="1213"/>
      <c r="E56" s="1214"/>
      <c r="F56" s="125" t="s">
        <v>487</v>
      </c>
      <c r="G56" s="125" t="s">
        <v>487</v>
      </c>
      <c r="H56" s="126" t="s">
        <v>487</v>
      </c>
    </row>
    <row r="57" spans="2:8" ht="53.25" customHeight="1" x14ac:dyDescent="0.2">
      <c r="B57" s="124"/>
      <c r="C57" s="1215" t="s">
        <v>48</v>
      </c>
      <c r="D57" s="1215"/>
      <c r="E57" s="1216"/>
      <c r="F57" s="127">
        <v>2308</v>
      </c>
      <c r="G57" s="127">
        <v>2449</v>
      </c>
      <c r="H57" s="128">
        <v>2614</v>
      </c>
    </row>
    <row r="58" spans="2:8" ht="45.75" customHeight="1" x14ac:dyDescent="0.2">
      <c r="B58" s="129"/>
      <c r="C58" s="1203" t="s">
        <v>557</v>
      </c>
      <c r="D58" s="1204"/>
      <c r="E58" s="1205"/>
      <c r="F58" s="130">
        <v>361</v>
      </c>
      <c r="G58" s="130">
        <v>429</v>
      </c>
      <c r="H58" s="131">
        <v>544</v>
      </c>
    </row>
    <row r="59" spans="2:8" ht="45.75" customHeight="1" x14ac:dyDescent="0.2">
      <c r="B59" s="129"/>
      <c r="C59" s="1203" t="s">
        <v>558</v>
      </c>
      <c r="D59" s="1204"/>
      <c r="E59" s="1205"/>
      <c r="F59" s="130">
        <v>425</v>
      </c>
      <c r="G59" s="130">
        <v>429</v>
      </c>
      <c r="H59" s="131">
        <v>434</v>
      </c>
    </row>
    <row r="60" spans="2:8" ht="45.75" customHeight="1" x14ac:dyDescent="0.2">
      <c r="B60" s="129"/>
      <c r="C60" s="1203" t="s">
        <v>559</v>
      </c>
      <c r="D60" s="1204"/>
      <c r="E60" s="1205"/>
      <c r="F60" s="130">
        <v>397</v>
      </c>
      <c r="G60" s="130">
        <v>403</v>
      </c>
      <c r="H60" s="131">
        <v>417</v>
      </c>
    </row>
    <row r="61" spans="2:8" ht="45.75" customHeight="1" x14ac:dyDescent="0.2">
      <c r="B61" s="129"/>
      <c r="C61" s="1203" t="s">
        <v>560</v>
      </c>
      <c r="D61" s="1204"/>
      <c r="E61" s="1205"/>
      <c r="F61" s="130">
        <v>217</v>
      </c>
      <c r="G61" s="130">
        <v>242</v>
      </c>
      <c r="H61" s="131">
        <v>263</v>
      </c>
    </row>
    <row r="62" spans="2:8" ht="45.75" customHeight="1" thickBot="1" x14ac:dyDescent="0.25">
      <c r="B62" s="132"/>
      <c r="C62" s="1206" t="s">
        <v>561</v>
      </c>
      <c r="D62" s="1207"/>
      <c r="E62" s="1208"/>
      <c r="F62" s="133">
        <v>143</v>
      </c>
      <c r="G62" s="133">
        <v>150</v>
      </c>
      <c r="H62" s="134">
        <v>164</v>
      </c>
    </row>
    <row r="63" spans="2:8" ht="52.5" customHeight="1" thickBot="1" x14ac:dyDescent="0.25">
      <c r="B63" s="135"/>
      <c r="C63" s="1209" t="s">
        <v>49</v>
      </c>
      <c r="D63" s="1209"/>
      <c r="E63" s="1210"/>
      <c r="F63" s="136">
        <v>7242</v>
      </c>
      <c r="G63" s="136">
        <v>7683</v>
      </c>
      <c r="H63" s="137">
        <v>6950</v>
      </c>
    </row>
    <row r="64" spans="2:8" ht="13.2" x14ac:dyDescent="0.2"/>
  </sheetData>
  <sheetProtection algorithmName="SHA-512" hashValue="77nHJMaNK2P4LgBMVz5GHJrF4R7KlLrq6KKbXKyNnlHm5k0ESjHu6LPF7VXHJxbx2jFIFCexzaPXy2b0mCiBhQ==" saltValue="3GeQb/tNji0GSwT3AFy3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71794</v>
      </c>
      <c r="E3" s="156"/>
      <c r="F3" s="157">
        <v>42836</v>
      </c>
      <c r="G3" s="158"/>
      <c r="H3" s="159"/>
    </row>
    <row r="4" spans="1:8" x14ac:dyDescent="0.2">
      <c r="A4" s="160"/>
      <c r="B4" s="161"/>
      <c r="C4" s="162"/>
      <c r="D4" s="163">
        <v>30736</v>
      </c>
      <c r="E4" s="164"/>
      <c r="F4" s="165">
        <v>22936</v>
      </c>
      <c r="G4" s="166"/>
      <c r="H4" s="167"/>
    </row>
    <row r="5" spans="1:8" x14ac:dyDescent="0.2">
      <c r="A5" s="148" t="s">
        <v>519</v>
      </c>
      <c r="B5" s="153"/>
      <c r="C5" s="154"/>
      <c r="D5" s="155">
        <v>39650</v>
      </c>
      <c r="E5" s="156"/>
      <c r="F5" s="157">
        <v>44161</v>
      </c>
      <c r="G5" s="158"/>
      <c r="H5" s="159"/>
    </row>
    <row r="6" spans="1:8" x14ac:dyDescent="0.2">
      <c r="A6" s="160"/>
      <c r="B6" s="161"/>
      <c r="C6" s="162"/>
      <c r="D6" s="163">
        <v>19809</v>
      </c>
      <c r="E6" s="164"/>
      <c r="F6" s="165">
        <v>23644</v>
      </c>
      <c r="G6" s="166"/>
      <c r="H6" s="167"/>
    </row>
    <row r="7" spans="1:8" x14ac:dyDescent="0.2">
      <c r="A7" s="148" t="s">
        <v>520</v>
      </c>
      <c r="B7" s="153"/>
      <c r="C7" s="154"/>
      <c r="D7" s="155">
        <v>34363</v>
      </c>
      <c r="E7" s="156"/>
      <c r="F7" s="157">
        <v>43955</v>
      </c>
      <c r="G7" s="158"/>
      <c r="H7" s="159"/>
    </row>
    <row r="8" spans="1:8" x14ac:dyDescent="0.2">
      <c r="A8" s="160"/>
      <c r="B8" s="161"/>
      <c r="C8" s="162"/>
      <c r="D8" s="163">
        <v>14040</v>
      </c>
      <c r="E8" s="164"/>
      <c r="F8" s="165">
        <v>21318</v>
      </c>
      <c r="G8" s="166"/>
      <c r="H8" s="167"/>
    </row>
    <row r="9" spans="1:8" x14ac:dyDescent="0.2">
      <c r="A9" s="148" t="s">
        <v>521</v>
      </c>
      <c r="B9" s="153"/>
      <c r="C9" s="154"/>
      <c r="D9" s="155">
        <v>13977</v>
      </c>
      <c r="E9" s="156"/>
      <c r="F9" s="157">
        <v>41921</v>
      </c>
      <c r="G9" s="158"/>
      <c r="H9" s="159"/>
    </row>
    <row r="10" spans="1:8" x14ac:dyDescent="0.2">
      <c r="A10" s="160"/>
      <c r="B10" s="161"/>
      <c r="C10" s="162"/>
      <c r="D10" s="163">
        <v>8550</v>
      </c>
      <c r="E10" s="164"/>
      <c r="F10" s="165">
        <v>21655</v>
      </c>
      <c r="G10" s="166"/>
      <c r="H10" s="167"/>
    </row>
    <row r="11" spans="1:8" x14ac:dyDescent="0.2">
      <c r="A11" s="148" t="s">
        <v>522</v>
      </c>
      <c r="B11" s="153"/>
      <c r="C11" s="154"/>
      <c r="D11" s="155">
        <v>20425</v>
      </c>
      <c r="E11" s="156"/>
      <c r="F11" s="157">
        <v>44585</v>
      </c>
      <c r="G11" s="158"/>
      <c r="H11" s="159"/>
    </row>
    <row r="12" spans="1:8" x14ac:dyDescent="0.2">
      <c r="A12" s="160"/>
      <c r="B12" s="161"/>
      <c r="C12" s="168"/>
      <c r="D12" s="163">
        <v>9572</v>
      </c>
      <c r="E12" s="164"/>
      <c r="F12" s="165">
        <v>23077</v>
      </c>
      <c r="G12" s="166"/>
      <c r="H12" s="167"/>
    </row>
    <row r="13" spans="1:8" x14ac:dyDescent="0.2">
      <c r="A13" s="148"/>
      <c r="B13" s="153"/>
      <c r="C13" s="169"/>
      <c r="D13" s="170">
        <v>36042</v>
      </c>
      <c r="E13" s="171"/>
      <c r="F13" s="172">
        <v>43492</v>
      </c>
      <c r="G13" s="173"/>
      <c r="H13" s="159"/>
    </row>
    <row r="14" spans="1:8" x14ac:dyDescent="0.2">
      <c r="A14" s="160"/>
      <c r="B14" s="161"/>
      <c r="C14" s="162"/>
      <c r="D14" s="163">
        <v>16541</v>
      </c>
      <c r="E14" s="164"/>
      <c r="F14" s="165">
        <v>22526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0.5</v>
      </c>
      <c r="C19" s="174">
        <f>ROUND(VALUE(SUBSTITUTE(実質収支比率等に係る経年分析!G$48,"▲","-")),2)</f>
        <v>1.03</v>
      </c>
      <c r="D19" s="174">
        <f>ROUND(VALUE(SUBSTITUTE(実質収支比率等に係る経年分析!H$48,"▲","-")),2)</f>
        <v>2.16</v>
      </c>
      <c r="E19" s="174">
        <f>ROUND(VALUE(SUBSTITUTE(実質収支比率等に係る経年分析!I$48,"▲","-")),2)</f>
        <v>0.51</v>
      </c>
      <c r="F19" s="174">
        <f>ROUND(VALUE(SUBSTITUTE(実質収支比率等に係る経年分析!J$48,"▲","-")),2)</f>
        <v>0.72</v>
      </c>
    </row>
    <row r="20" spans="1:11" x14ac:dyDescent="0.2">
      <c r="A20" s="174" t="s">
        <v>53</v>
      </c>
      <c r="B20" s="174">
        <f>ROUND(VALUE(SUBSTITUTE(実質収支比率等に係る経年分析!F$47,"▲","-")),2)</f>
        <v>24.12</v>
      </c>
      <c r="C20" s="174">
        <f>ROUND(VALUE(SUBSTITUTE(実質収支比率等に係る経年分析!G$47,"▲","-")),2)</f>
        <v>21.51</v>
      </c>
      <c r="D20" s="174">
        <f>ROUND(VALUE(SUBSTITUTE(実質収支比率等に係る経年分析!H$47,"▲","-")),2)</f>
        <v>20.84</v>
      </c>
      <c r="E20" s="174">
        <f>ROUND(VALUE(SUBSTITUTE(実質収支比率等に係る経年分析!I$47,"▲","-")),2)</f>
        <v>22.35</v>
      </c>
      <c r="F20" s="174">
        <f>ROUND(VALUE(SUBSTITUTE(実質収支比率等に係る経年分析!J$47,"▲","-")),2)</f>
        <v>18.18</v>
      </c>
    </row>
    <row r="21" spans="1:11" x14ac:dyDescent="0.2">
      <c r="A21" s="174" t="s">
        <v>54</v>
      </c>
      <c r="B21" s="174">
        <f>IF(ISNUMBER(VALUE(SUBSTITUTE(実質収支比率等に係る経年分析!F$49,"▲","-"))),ROUND(VALUE(SUBSTITUTE(実質収支比率等に係る経年分析!F$49,"▲","-")),2),NA())</f>
        <v>-0.91</v>
      </c>
      <c r="C21" s="174">
        <f>IF(ISNUMBER(VALUE(SUBSTITUTE(実質収支比率等に係る経年分析!G$49,"▲","-"))),ROUND(VALUE(SUBSTITUTE(実質収支比率等に係る経年分析!G$49,"▲","-")),2),NA())</f>
        <v>-1.46</v>
      </c>
      <c r="D21" s="174">
        <f>IF(ISNUMBER(VALUE(SUBSTITUTE(実質収支比率等に係る経年分析!H$49,"▲","-"))),ROUND(VALUE(SUBSTITUTE(実質収支比率等に係る経年分析!H$49,"▲","-")),2),NA())</f>
        <v>1.19</v>
      </c>
      <c r="E21" s="174">
        <f>IF(ISNUMBER(VALUE(SUBSTITUTE(実質収支比率等に係る経年分析!I$49,"▲","-"))),ROUND(VALUE(SUBSTITUTE(実質収支比率等に係る経年分析!I$49,"▲","-")),2),NA())</f>
        <v>-1.67</v>
      </c>
      <c r="F21" s="174">
        <f>IF(ISNUMBER(VALUE(SUBSTITUTE(実質収支比率等に係る経年分析!J$49,"▲","-"))),ROUND(VALUE(SUBSTITUTE(実質収支比率等に係る経年分析!J$49,"▲","-")),2),NA())</f>
        <v>-3.13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0.28000000000000003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0.28000000000000003</v>
      </c>
    </row>
    <row r="31" spans="1:11" x14ac:dyDescent="0.2">
      <c r="A31" s="175" t="str">
        <f>IF(連結実質赤字比率に係る赤字・黒字の構成分析!C$39="",NA(),連結実質赤字比率に係る赤字・黒字の構成分析!C$39)</f>
        <v>一般会計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2.15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0.71</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0.97</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2.2400000000000002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9.27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9.66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8.4700000000000006</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14.12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13.78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12.23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11.22</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5.72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19.54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16.12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3455</v>
      </c>
      <c r="E42" s="176"/>
      <c r="F42" s="176"/>
      <c r="G42" s="176">
        <f>'実質公債費比率（分子）の構造'!L$52</f>
        <v>3520</v>
      </c>
      <c r="H42" s="176"/>
      <c r="I42" s="176"/>
      <c r="J42" s="176">
        <f>'実質公債費比率（分子）の構造'!M$52</f>
        <v>3627</v>
      </c>
      <c r="K42" s="176"/>
      <c r="L42" s="176"/>
      <c r="M42" s="176">
        <f>'実質公債費比率（分子）の構造'!N$52</f>
        <v>3685</v>
      </c>
      <c r="N42" s="176"/>
      <c r="O42" s="176"/>
      <c r="P42" s="176">
        <f>'実質公債費比率（分子）の構造'!O$52</f>
        <v>3781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714</v>
      </c>
      <c r="C46" s="176"/>
      <c r="D46" s="176"/>
      <c r="E46" s="176">
        <f>'実質公債費比率（分子）の構造'!L$48</f>
        <v>625</v>
      </c>
      <c r="F46" s="176"/>
      <c r="G46" s="176"/>
      <c r="H46" s="176">
        <f>'実質公債費比率（分子）の構造'!M$48</f>
        <v>576</v>
      </c>
      <c r="I46" s="176"/>
      <c r="J46" s="176"/>
      <c r="K46" s="176">
        <f>'実質公債費比率（分子）の構造'!N$48</f>
        <v>633</v>
      </c>
      <c r="L46" s="176"/>
      <c r="M46" s="176"/>
      <c r="N46" s="176">
        <f>'実質公債費比率（分子）の構造'!O$48</f>
        <v>679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3081</v>
      </c>
      <c r="C49" s="176"/>
      <c r="D49" s="176"/>
      <c r="E49" s="176">
        <f>'実質公債費比率（分子）の構造'!L$45</f>
        <v>3103</v>
      </c>
      <c r="F49" s="176"/>
      <c r="G49" s="176"/>
      <c r="H49" s="176">
        <f>'実質公債費比率（分子）の構造'!M$45</f>
        <v>3201</v>
      </c>
      <c r="I49" s="176"/>
      <c r="J49" s="176"/>
      <c r="K49" s="176">
        <f>'実質公債費比率（分子）の構造'!N$45</f>
        <v>3443</v>
      </c>
      <c r="L49" s="176"/>
      <c r="M49" s="176"/>
      <c r="N49" s="176">
        <f>'実質公債費比率（分子）の構造'!O$45</f>
        <v>3817</v>
      </c>
      <c r="O49" s="176"/>
      <c r="P49" s="176"/>
    </row>
    <row r="50" spans="1:16" x14ac:dyDescent="0.2">
      <c r="A50" s="176" t="s">
        <v>67</v>
      </c>
      <c r="B50" s="176" t="e">
        <f>NA()</f>
        <v>#N/A</v>
      </c>
      <c r="C50" s="176">
        <f>IF(ISNUMBER('実質公債費比率（分子）の構造'!K$53),'実質公債費比率（分子）の構造'!K$53,NA())</f>
        <v>340</v>
      </c>
      <c r="D50" s="176" t="e">
        <f>NA()</f>
        <v>#N/A</v>
      </c>
      <c r="E50" s="176" t="e">
        <f>NA()</f>
        <v>#N/A</v>
      </c>
      <c r="F50" s="176">
        <f>IF(ISNUMBER('実質公債費比率（分子）の構造'!L$53),'実質公債費比率（分子）の構造'!L$53,NA())</f>
        <v>208</v>
      </c>
      <c r="G50" s="176" t="e">
        <f>NA()</f>
        <v>#N/A</v>
      </c>
      <c r="H50" s="176" t="e">
        <f>NA()</f>
        <v>#N/A</v>
      </c>
      <c r="I50" s="176">
        <f>IF(ISNUMBER('実質公債費比率（分子）の構造'!M$53),'実質公債費比率（分子）の構造'!M$53,NA())</f>
        <v>150</v>
      </c>
      <c r="J50" s="176" t="e">
        <f>NA()</f>
        <v>#N/A</v>
      </c>
      <c r="K50" s="176" t="e">
        <f>NA()</f>
        <v>#N/A</v>
      </c>
      <c r="L50" s="176">
        <f>IF(ISNUMBER('実質公債費比率（分子）の構造'!N$53),'実質公債費比率（分子）の構造'!N$53,NA())</f>
        <v>391</v>
      </c>
      <c r="M50" s="176" t="e">
        <f>NA()</f>
        <v>#N/A</v>
      </c>
      <c r="N50" s="176" t="e">
        <f>NA()</f>
        <v>#N/A</v>
      </c>
      <c r="O50" s="176">
        <f>IF(ISNUMBER('実質公債費比率（分子）の構造'!O$53),'実質公債費比率（分子）の構造'!O$53,NA())</f>
        <v>715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32850</v>
      </c>
      <c r="E56" s="175"/>
      <c r="F56" s="175"/>
      <c r="G56" s="175">
        <f>'将来負担比率（分子）の構造'!J$52</f>
        <v>33260</v>
      </c>
      <c r="H56" s="175"/>
      <c r="I56" s="175"/>
      <c r="J56" s="175">
        <f>'将来負担比率（分子）の構造'!K$52</f>
        <v>33933</v>
      </c>
      <c r="K56" s="175"/>
      <c r="L56" s="175"/>
      <c r="M56" s="175">
        <f>'将来負担比率（分子）の構造'!L$52</f>
        <v>32465</v>
      </c>
      <c r="N56" s="175"/>
      <c r="O56" s="175"/>
      <c r="P56" s="175">
        <f>'将来負担比率（分子）の構造'!M$52</f>
        <v>30841</v>
      </c>
    </row>
    <row r="57" spans="1:16" x14ac:dyDescent="0.2">
      <c r="A57" s="175" t="s">
        <v>42</v>
      </c>
      <c r="B57" s="175"/>
      <c r="C57" s="175"/>
      <c r="D57" s="175">
        <f>'将来負担比率（分子）の構造'!I$51</f>
        <v>11331</v>
      </c>
      <c r="E57" s="175"/>
      <c r="F57" s="175"/>
      <c r="G57" s="175">
        <f>'将来負担比率（分子）の構造'!J$51</f>
        <v>11389</v>
      </c>
      <c r="H57" s="175"/>
      <c r="I57" s="175"/>
      <c r="J57" s="175">
        <f>'将来負担比率（分子）の構造'!K$51</f>
        <v>10581</v>
      </c>
      <c r="K57" s="175"/>
      <c r="L57" s="175"/>
      <c r="M57" s="175">
        <f>'将来負担比率（分子）の構造'!L$51</f>
        <v>9807</v>
      </c>
      <c r="N57" s="175"/>
      <c r="O57" s="175"/>
      <c r="P57" s="175">
        <f>'将来負担比率（分子）の構造'!M$51</f>
        <v>8976</v>
      </c>
    </row>
    <row r="58" spans="1:16" x14ac:dyDescent="0.2">
      <c r="A58" s="175" t="s">
        <v>41</v>
      </c>
      <c r="B58" s="175"/>
      <c r="C58" s="175"/>
      <c r="D58" s="175">
        <f>'将来負担比率（分子）の構造'!I$50</f>
        <v>8422</v>
      </c>
      <c r="E58" s="175"/>
      <c r="F58" s="175"/>
      <c r="G58" s="175">
        <f>'将来負担比率（分子）の構造'!J$50</f>
        <v>8162</v>
      </c>
      <c r="H58" s="175"/>
      <c r="I58" s="175"/>
      <c r="J58" s="175">
        <f>'将来負担比率（分子）の構造'!K$50</f>
        <v>8433</v>
      </c>
      <c r="K58" s="175"/>
      <c r="L58" s="175"/>
      <c r="M58" s="175">
        <f>'将来負担比率（分子）の構造'!L$50</f>
        <v>8888</v>
      </c>
      <c r="N58" s="175"/>
      <c r="O58" s="175"/>
      <c r="P58" s="175">
        <f>'将来負担比率（分子）の構造'!M$50</f>
        <v>8062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3847</v>
      </c>
      <c r="C62" s="175"/>
      <c r="D62" s="175"/>
      <c r="E62" s="175">
        <f>'将来負担比率（分子）の構造'!J$45</f>
        <v>3639</v>
      </c>
      <c r="F62" s="175"/>
      <c r="G62" s="175"/>
      <c r="H62" s="175">
        <f>'将来負担比率（分子）の構造'!K$45</f>
        <v>3644</v>
      </c>
      <c r="I62" s="175"/>
      <c r="J62" s="175"/>
      <c r="K62" s="175">
        <f>'将来負担比率（分子）の構造'!L$45</f>
        <v>3529</v>
      </c>
      <c r="L62" s="175"/>
      <c r="M62" s="175"/>
      <c r="N62" s="175">
        <f>'将来負担比率（分子）の構造'!M$45</f>
        <v>3917</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12033</v>
      </c>
      <c r="C64" s="175"/>
      <c r="D64" s="175"/>
      <c r="E64" s="175">
        <f>'将来負担比率（分子）の構造'!J$43</f>
        <v>8830</v>
      </c>
      <c r="F64" s="175"/>
      <c r="G64" s="175"/>
      <c r="H64" s="175">
        <f>'将来負担比率（分子）の構造'!K$43</f>
        <v>7599</v>
      </c>
      <c r="I64" s="175"/>
      <c r="J64" s="175"/>
      <c r="K64" s="175">
        <f>'将来負担比率（分子）の構造'!L$43</f>
        <v>7026</v>
      </c>
      <c r="L64" s="175"/>
      <c r="M64" s="175"/>
      <c r="N64" s="175">
        <f>'将来負担比率（分子）の構造'!M$43</f>
        <v>9241</v>
      </c>
      <c r="O64" s="175"/>
      <c r="P64" s="175"/>
    </row>
    <row r="65" spans="1:16" x14ac:dyDescent="0.2">
      <c r="A65" s="175" t="s">
        <v>32</v>
      </c>
      <c r="B65" s="175">
        <f>'将来負担比率（分子）の構造'!I$42</f>
        <v>3</v>
      </c>
      <c r="C65" s="175"/>
      <c r="D65" s="175"/>
      <c r="E65" s="175">
        <f>'将来負担比率（分子）の構造'!J$42</f>
        <v>3</v>
      </c>
      <c r="F65" s="175"/>
      <c r="G65" s="175"/>
      <c r="H65" s="175">
        <f>'将来負担比率（分子）の構造'!K$42</f>
        <v>3</v>
      </c>
      <c r="I65" s="175"/>
      <c r="J65" s="175"/>
      <c r="K65" s="175">
        <f>'将来負担比率（分子）の構造'!L$42</f>
        <v>2</v>
      </c>
      <c r="L65" s="175"/>
      <c r="M65" s="175"/>
      <c r="N65" s="175">
        <f>'将来負担比率（分子）の構造'!M$42</f>
        <v>2</v>
      </c>
      <c r="O65" s="175"/>
      <c r="P65" s="175"/>
    </row>
    <row r="66" spans="1:16" x14ac:dyDescent="0.2">
      <c r="A66" s="175" t="s">
        <v>31</v>
      </c>
      <c r="B66" s="175">
        <f>'将来負担比率（分子）の構造'!I$41</f>
        <v>36325</v>
      </c>
      <c r="C66" s="175"/>
      <c r="D66" s="175"/>
      <c r="E66" s="175">
        <f>'将来負担比率（分子）の構造'!J$41</f>
        <v>36650</v>
      </c>
      <c r="F66" s="175"/>
      <c r="G66" s="175"/>
      <c r="H66" s="175">
        <f>'将来負担比率（分子）の構造'!K$41</f>
        <v>35687</v>
      </c>
      <c r="I66" s="175"/>
      <c r="J66" s="175"/>
      <c r="K66" s="175">
        <f>'将来負担比率（分子）の構造'!L$41</f>
        <v>33004</v>
      </c>
      <c r="L66" s="175"/>
      <c r="M66" s="175"/>
      <c r="N66" s="175">
        <f>'将来負担比率（分子）の構造'!M$41</f>
        <v>30330</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4934</v>
      </c>
      <c r="C72" s="179">
        <f>基金残高に係る経年分析!G55</f>
        <v>5235</v>
      </c>
      <c r="D72" s="179">
        <f>基金残高に係る経年分析!H55</f>
        <v>4336</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2308</v>
      </c>
      <c r="C74" s="179">
        <f>基金残高に係る経年分析!G57</f>
        <v>2449</v>
      </c>
      <c r="D74" s="179">
        <f>基金残高に係る経年分析!H57</f>
        <v>2614</v>
      </c>
    </row>
  </sheetData>
  <sheetProtection algorithmName="SHA-512" hashValue="5k/bbLwBz4HP3Gy5O7M92PNnVJVWuTMfcSn9cAzgOAsn1m/W+KciVDO4zjuwkNHfFGOhNW4HzIaUSLN91KzScA==" saltValue="H9cH9uQfIQFV9HUIZW6dV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下江　麗恵</cp:lastModifiedBy>
  <cp:lastPrinted>2025-03-10T07:16:22Z</cp:lastPrinted>
  <dcterms:created xsi:type="dcterms:W3CDTF">2025-02-19T03:25:47Z</dcterms:created>
  <dcterms:modified xsi:type="dcterms:W3CDTF">2025-03-14T11:04:23Z</dcterms:modified>
  <cp:category/>
</cp:coreProperties>
</file>