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omu\kazei_only\★税制★\027_法人市民税\法人日常業務\019_様式\HP\"/>
    </mc:Choice>
  </mc:AlternateContent>
  <xr:revisionPtr revIDLastSave="0" documentId="13_ncr:1_{796F0CF0-E9BB-4B15-9BBF-FFEAE246DD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シート" sheetId="3" r:id="rId1"/>
    <sheet name="納付書印刷用シート" sheetId="4" r:id="rId2"/>
  </sheets>
  <definedNames>
    <definedName name="_xlnm.Print_Area" localSheetId="0">入力シート!$B$1:$E$25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22" i="4" l="1"/>
  <c r="BK22" i="4"/>
  <c r="AC22" i="4"/>
  <c r="AE16" i="4" l="1"/>
  <c r="D16" i="4"/>
  <c r="AE15" i="4"/>
  <c r="D15" i="4"/>
  <c r="D14" i="4"/>
  <c r="D13" i="4"/>
  <c r="C12" i="4"/>
  <c r="BM16" i="4"/>
  <c r="AL16" i="4"/>
  <c r="BM15" i="4"/>
  <c r="AL15" i="4"/>
  <c r="AL14" i="4"/>
  <c r="AL13" i="4"/>
  <c r="AK12" i="4"/>
  <c r="CG22" i="4"/>
  <c r="CD22" i="4"/>
  <c r="CA22" i="4"/>
  <c r="BX22" i="4"/>
  <c r="BU22" i="4"/>
  <c r="BR22" i="4"/>
  <c r="AY22" i="4"/>
  <c r="AV22" i="4"/>
  <c r="AS22" i="4"/>
  <c r="AP22" i="4"/>
  <c r="AM22" i="4"/>
  <c r="AJ22" i="4"/>
  <c r="BR20" i="4"/>
  <c r="AJ20" i="4"/>
  <c r="Y20" i="4"/>
  <c r="CO20" i="4"/>
  <c r="CV27" i="4"/>
  <c r="CT27" i="4"/>
  <c r="CR27" i="4"/>
  <c r="CP27" i="4"/>
  <c r="CN27" i="4"/>
  <c r="CL27" i="4"/>
  <c r="CJ27" i="4"/>
  <c r="CH27" i="4"/>
  <c r="CF27" i="4"/>
  <c r="CD27" i="4"/>
  <c r="CB27" i="4"/>
  <c r="CV26" i="4"/>
  <c r="CT26" i="4"/>
  <c r="CR26" i="4"/>
  <c r="CP26" i="4"/>
  <c r="CN26" i="4"/>
  <c r="CL26" i="4"/>
  <c r="CJ26" i="4"/>
  <c r="CH26" i="4"/>
  <c r="CF26" i="4"/>
  <c r="CD26" i="4"/>
  <c r="CB26" i="4"/>
  <c r="CV25" i="4"/>
  <c r="CT25" i="4"/>
  <c r="CR25" i="4"/>
  <c r="CP25" i="4"/>
  <c r="CN25" i="4"/>
  <c r="CL25" i="4"/>
  <c r="CJ25" i="4"/>
  <c r="CH25" i="4"/>
  <c r="CF25" i="4"/>
  <c r="CD25" i="4"/>
  <c r="CB25" i="4"/>
  <c r="CV24" i="4"/>
  <c r="CT24" i="4"/>
  <c r="CR24" i="4"/>
  <c r="CP24" i="4"/>
  <c r="CN24" i="4"/>
  <c r="CL24" i="4"/>
  <c r="CJ24" i="4"/>
  <c r="CH24" i="4"/>
  <c r="CF24" i="4"/>
  <c r="CD24" i="4"/>
  <c r="CB24" i="4"/>
  <c r="BN27" i="4"/>
  <c r="BL27" i="4"/>
  <c r="BJ27" i="4"/>
  <c r="BH27" i="4"/>
  <c r="BF27" i="4"/>
  <c r="BD27" i="4"/>
  <c r="BB27" i="4"/>
  <c r="AZ27" i="4"/>
  <c r="AX27" i="4"/>
  <c r="AV27" i="4"/>
  <c r="AT27" i="4"/>
  <c r="BN26" i="4"/>
  <c r="BL26" i="4"/>
  <c r="BJ26" i="4"/>
  <c r="BH26" i="4"/>
  <c r="BF26" i="4"/>
  <c r="BD26" i="4"/>
  <c r="BB26" i="4"/>
  <c r="AZ26" i="4"/>
  <c r="AX26" i="4"/>
  <c r="AV26" i="4"/>
  <c r="AT26" i="4"/>
  <c r="BN25" i="4"/>
  <c r="BL25" i="4"/>
  <c r="BJ25" i="4"/>
  <c r="BH25" i="4"/>
  <c r="BF25" i="4"/>
  <c r="BD25" i="4"/>
  <c r="BB25" i="4"/>
  <c r="AZ25" i="4"/>
  <c r="AX25" i="4"/>
  <c r="AV25" i="4"/>
  <c r="AT25" i="4"/>
  <c r="BN24" i="4"/>
  <c r="BL24" i="4"/>
  <c r="BJ24" i="4"/>
  <c r="BH24" i="4"/>
  <c r="BF24" i="4"/>
  <c r="BD24" i="4"/>
  <c r="BB24" i="4"/>
  <c r="AZ24" i="4"/>
  <c r="AX24" i="4"/>
  <c r="AV24" i="4"/>
  <c r="AT24" i="4"/>
  <c r="CE29" i="4"/>
  <c r="CB29" i="4"/>
  <c r="BW29" i="4"/>
  <c r="AW29" i="4"/>
  <c r="AT29" i="4"/>
  <c r="AO29" i="4"/>
  <c r="O29" i="4"/>
  <c r="L29" i="4"/>
  <c r="CQ22" i="4"/>
  <c r="CO22" i="4"/>
  <c r="CN22" i="4"/>
  <c r="CM22" i="4"/>
  <c r="CL22" i="4"/>
  <c r="CK22" i="4"/>
  <c r="CJ22" i="4"/>
  <c r="CU16" i="4"/>
  <c r="BT16" i="4"/>
  <c r="CU15" i="4"/>
  <c r="BT15" i="4"/>
  <c r="BT14" i="4"/>
  <c r="BT13" i="4"/>
  <c r="BS12" i="4"/>
  <c r="BI22" i="4"/>
  <c r="BG22" i="4"/>
  <c r="BF22" i="4"/>
  <c r="BE22" i="4"/>
  <c r="BD22" i="4"/>
  <c r="BC22" i="4"/>
  <c r="BB22" i="4"/>
  <c r="BG20" i="4"/>
  <c r="G29" i="4"/>
  <c r="D18" i="3"/>
  <c r="CV28" i="4" s="1"/>
  <c r="AF27" i="4"/>
  <c r="AD27" i="4"/>
  <c r="AB27" i="4"/>
  <c r="Z27" i="4"/>
  <c r="X27" i="4"/>
  <c r="V27" i="4"/>
  <c r="T27" i="4"/>
  <c r="R27" i="4"/>
  <c r="P27" i="4"/>
  <c r="N27" i="4"/>
  <c r="L27" i="4"/>
  <c r="AF26" i="4"/>
  <c r="AD26" i="4"/>
  <c r="AB26" i="4"/>
  <c r="Z26" i="4"/>
  <c r="X26" i="4"/>
  <c r="V26" i="4"/>
  <c r="T26" i="4"/>
  <c r="R26" i="4"/>
  <c r="P26" i="4"/>
  <c r="N26" i="4"/>
  <c r="L26" i="4"/>
  <c r="AF25" i="4"/>
  <c r="AD25" i="4"/>
  <c r="AB25" i="4"/>
  <c r="Z25" i="4"/>
  <c r="X25" i="4"/>
  <c r="V25" i="4"/>
  <c r="T25" i="4"/>
  <c r="R25" i="4"/>
  <c r="P25" i="4"/>
  <c r="N25" i="4"/>
  <c r="L25" i="4"/>
  <c r="AF24" i="4"/>
  <c r="AD24" i="4"/>
  <c r="AB24" i="4"/>
  <c r="Z24" i="4"/>
  <c r="X24" i="4"/>
  <c r="V24" i="4"/>
  <c r="T24" i="4"/>
  <c r="R24" i="4"/>
  <c r="P24" i="4"/>
  <c r="N24" i="4"/>
  <c r="L24" i="4"/>
  <c r="N22" i="4"/>
  <c r="Q22" i="4"/>
  <c r="K22" i="4"/>
  <c r="H22" i="4"/>
  <c r="E22" i="4"/>
  <c r="B22" i="4"/>
  <c r="B20" i="4"/>
  <c r="T22" i="4"/>
  <c r="AA22" i="4"/>
  <c r="Y22" i="4"/>
  <c r="X22" i="4"/>
  <c r="W22" i="4"/>
  <c r="V22" i="4"/>
  <c r="U22" i="4"/>
  <c r="P28" i="4" l="1"/>
  <c r="T28" i="4"/>
  <c r="X28" i="4"/>
  <c r="AB28" i="4"/>
  <c r="AF28" i="4"/>
  <c r="L28" i="4"/>
  <c r="AT28" i="4"/>
  <c r="AX28" i="4"/>
  <c r="BB28" i="4"/>
  <c r="BF28" i="4"/>
  <c r="BJ28" i="4"/>
  <c r="BN28" i="4"/>
  <c r="CD28" i="4"/>
  <c r="CH28" i="4"/>
  <c r="CL28" i="4"/>
  <c r="CP28" i="4"/>
  <c r="CT28" i="4"/>
  <c r="N28" i="4"/>
  <c r="R28" i="4"/>
  <c r="V28" i="4"/>
  <c r="Z28" i="4"/>
  <c r="AD28" i="4"/>
  <c r="AV28" i="4"/>
  <c r="AZ28" i="4"/>
  <c r="BD28" i="4"/>
  <c r="BH28" i="4"/>
  <c r="BL28" i="4"/>
  <c r="CB28" i="4"/>
  <c r="CF28" i="4"/>
  <c r="CJ28" i="4"/>
  <c r="CN28" i="4"/>
  <c r="CR28" i="4"/>
</calcChain>
</file>

<file path=xl/sharedStrings.xml><?xml version="1.0" encoding="utf-8"?>
<sst xmlns="http://schemas.openxmlformats.org/spreadsheetml/2006/main" count="187" uniqueCount="85">
  <si>
    <t>市町村コード</t>
    <rPh sb="0" eb="3">
      <t>シチョウソン</t>
    </rPh>
    <phoneticPr fontId="1"/>
  </si>
  <si>
    <t>大阪府</t>
    <rPh sb="0" eb="3">
      <t>オオサカフ</t>
    </rPh>
    <phoneticPr fontId="1"/>
  </si>
  <si>
    <t>池田市</t>
    <rPh sb="0" eb="3">
      <t>イケダシ</t>
    </rPh>
    <phoneticPr fontId="1"/>
  </si>
  <si>
    <t>口座番号</t>
    <rPh sb="0" eb="2">
      <t>コウザ</t>
    </rPh>
    <rPh sb="2" eb="4">
      <t>バンゴウ</t>
    </rPh>
    <phoneticPr fontId="1"/>
  </si>
  <si>
    <t>加入者名</t>
    <rPh sb="0" eb="2">
      <t>カニュウ</t>
    </rPh>
    <rPh sb="2" eb="3">
      <t>シャ</t>
    </rPh>
    <rPh sb="3" eb="4">
      <t>メイ</t>
    </rPh>
    <phoneticPr fontId="1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</si>
  <si>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</si>
  <si>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</si>
  <si>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（法人課税信託に係る受託法人の各事業年度の法人税額を課税</t>
    <phoneticPr fontId="1"/>
  </si>
  <si>
    <t>00940-1-960209</t>
    <phoneticPr fontId="1"/>
  </si>
  <si>
    <t>池田市会計管理者</t>
    <rPh sb="0" eb="3">
      <t>イケダシ</t>
    </rPh>
    <rPh sb="3" eb="5">
      <t>カイケイ</t>
    </rPh>
    <rPh sb="5" eb="8">
      <t>カンリシャ</t>
    </rPh>
    <phoneticPr fontId="1"/>
  </si>
  <si>
    <t>※処理事項</t>
    <rPh sb="1" eb="3">
      <t>ショリ</t>
    </rPh>
    <rPh sb="3" eb="5">
      <t>ジコウ</t>
    </rPh>
    <phoneticPr fontId="1"/>
  </si>
  <si>
    <t>管理番号</t>
    <rPh sb="0" eb="2">
      <t>カンリ</t>
    </rPh>
    <rPh sb="2" eb="4">
      <t>バンゴウ</t>
    </rPh>
    <phoneticPr fontId="1"/>
  </si>
  <si>
    <t>年　度</t>
    <rPh sb="0" eb="1">
      <t>トシ</t>
    </rPh>
    <rPh sb="2" eb="3">
      <t>ド</t>
    </rPh>
    <phoneticPr fontId="1"/>
  </si>
  <si>
    <t>申告区分</t>
    <rPh sb="0" eb="2">
      <t>シンコク</t>
    </rPh>
    <rPh sb="2" eb="4">
      <t>クブン</t>
    </rPh>
    <phoneticPr fontId="1"/>
  </si>
  <si>
    <t>から</t>
    <phoneticPr fontId="1"/>
  </si>
  <si>
    <t>まで</t>
    <phoneticPr fontId="1"/>
  </si>
  <si>
    <t>法人税割額</t>
    <rPh sb="0" eb="3">
      <t>ホウジンゼイ</t>
    </rPh>
    <rPh sb="3" eb="4">
      <t>ワ</t>
    </rPh>
    <rPh sb="4" eb="5">
      <t>ガク</t>
    </rPh>
    <phoneticPr fontId="1"/>
  </si>
  <si>
    <t>均等割額</t>
    <rPh sb="0" eb="3">
      <t>キントウワ</t>
    </rPh>
    <rPh sb="3" eb="4">
      <t>ガク</t>
    </rPh>
    <phoneticPr fontId="1"/>
  </si>
  <si>
    <t>延滞金</t>
    <rPh sb="0" eb="2">
      <t>エンタイ</t>
    </rPh>
    <rPh sb="2" eb="3">
      <t>キン</t>
    </rPh>
    <phoneticPr fontId="1"/>
  </si>
  <si>
    <t>督促手数料</t>
    <rPh sb="0" eb="2">
      <t>トクソク</t>
    </rPh>
    <rPh sb="2" eb="4">
      <t>テスウ</t>
    </rPh>
    <rPh sb="4" eb="5">
      <t>リョウ</t>
    </rPh>
    <phoneticPr fontId="1"/>
  </si>
  <si>
    <t>合計額</t>
    <rPh sb="0" eb="2">
      <t>ゴウケイ</t>
    </rPh>
    <rPh sb="2" eb="3">
      <t>ガク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</si>
  <si>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</si>
  <si>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</si>
  <si>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</si>
  <si>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</si>
  <si>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</si>
  <si>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</si>
  <si>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領 収 日 付 印</t>
    <rPh sb="0" eb="1">
      <t>リョウ</t>
    </rPh>
    <rPh sb="2" eb="3">
      <t>オサム</t>
    </rPh>
    <rPh sb="4" eb="5">
      <t>ヒ</t>
    </rPh>
    <rPh sb="6" eb="7">
      <t>ツキ</t>
    </rPh>
    <rPh sb="8" eb="9">
      <t>イン</t>
    </rPh>
    <phoneticPr fontId="1"/>
  </si>
  <si>
    <t>納 期 限</t>
    <rPh sb="0" eb="1">
      <t>オサム</t>
    </rPh>
    <rPh sb="2" eb="3">
      <t>キ</t>
    </rPh>
    <rPh sb="4" eb="5">
      <t>キリ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</si>
  <si>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</si>
  <si>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</si>
  <si>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</si>
  <si>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（池田市保管）</t>
    <rPh sb="1" eb="4">
      <t>イケダシ</t>
    </rPh>
    <rPh sb="4" eb="6">
      <t>ホカン</t>
    </rPh>
    <phoneticPr fontId="1"/>
  </si>
  <si>
    <t>上記のとおり通知します。</t>
    <rPh sb="0" eb="2">
      <t>ジョウキ</t>
    </rPh>
    <rPh sb="6" eb="8">
      <t>ツウチ</t>
    </rPh>
    <phoneticPr fontId="1"/>
  </si>
  <si>
    <t>取りまとめ局</t>
    <rPh sb="0" eb="1">
      <t>ト</t>
    </rPh>
    <rPh sb="5" eb="6">
      <t>キョク</t>
    </rPh>
    <phoneticPr fontId="1"/>
  </si>
  <si>
    <t xml:space="preserve"> 〒539-8794
 大阪貯金事務センター</t>
    <rPh sb="12" eb="14">
      <t>オオサカ</t>
    </rPh>
    <rPh sb="14" eb="16">
      <t>チョキン</t>
    </rPh>
    <rPh sb="16" eb="18">
      <t>ジム</t>
    </rPh>
    <phoneticPr fontId="1"/>
  </si>
  <si>
    <t>法人市民税領収証書</t>
    <rPh sb="0" eb="2">
      <t>ホウジン</t>
    </rPh>
    <rPh sb="2" eb="5">
      <t>シミンゼイ</t>
    </rPh>
    <rPh sb="5" eb="7">
      <t>リョウシュウ</t>
    </rPh>
    <rPh sb="7" eb="8">
      <t>ショウ</t>
    </rPh>
    <rPh sb="8" eb="9">
      <t>ショ</t>
    </rPh>
    <phoneticPr fontId="1"/>
  </si>
  <si>
    <t>日　　計</t>
    <rPh sb="0" eb="1">
      <t>ヒ</t>
    </rPh>
    <rPh sb="3" eb="4">
      <t>ケイ</t>
    </rPh>
    <phoneticPr fontId="1"/>
  </si>
  <si>
    <t>口</t>
    <rPh sb="0" eb="1">
      <t>クチ</t>
    </rPh>
    <phoneticPr fontId="1"/>
  </si>
  <si>
    <t>上記のとおり納付します。</t>
    <rPh sb="0" eb="2">
      <t>ジョウキ</t>
    </rPh>
    <rPh sb="6" eb="8">
      <t>ノウフ</t>
    </rPh>
    <phoneticPr fontId="1"/>
  </si>
  <si>
    <t>（金融機関保管）</t>
    <rPh sb="1" eb="3">
      <t>キンユウ</t>
    </rPh>
    <rPh sb="3" eb="5">
      <t>キカン</t>
    </rPh>
    <rPh sb="5" eb="7">
      <t>ホカン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</si>
  <si>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</si>
  <si>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（納税者保管）</t>
    <rPh sb="1" eb="4">
      <t>ノウゼイシャ</t>
    </rPh>
    <rPh sb="4" eb="6">
      <t>ホカン</t>
    </rPh>
    <phoneticPr fontId="1"/>
  </si>
  <si>
    <t>(</t>
    <phoneticPr fontId="1"/>
  </si>
  <si>
    <t>)</t>
    <phoneticPr fontId="1"/>
  </si>
  <si>
    <t>.</t>
    <phoneticPr fontId="1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</si>
  <si>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1"/>
  </si>
  <si>
    <t xml:space="preserve"> 都道府県</t>
    <rPh sb="1" eb="5">
      <t>トドウフケン</t>
    </rPh>
    <phoneticPr fontId="1"/>
  </si>
  <si>
    <t xml:space="preserve"> 市 町 村</t>
    <rPh sb="1" eb="2">
      <t>シ</t>
    </rPh>
    <rPh sb="3" eb="4">
      <t>マチ</t>
    </rPh>
    <rPh sb="5" eb="6">
      <t>ムラ</t>
    </rPh>
    <phoneticPr fontId="1"/>
  </si>
  <si>
    <t xml:space="preserve"> 池田泉州銀行 池田営業部</t>
    <rPh sb="1" eb="3">
      <t>イケダ</t>
    </rPh>
    <rPh sb="3" eb="5">
      <t>センシュウ</t>
    </rPh>
    <rPh sb="5" eb="7">
      <t>ギンコウ</t>
    </rPh>
    <rPh sb="8" eb="10">
      <t>イケダ</t>
    </rPh>
    <rPh sb="10" eb="12">
      <t>エイギョウ</t>
    </rPh>
    <rPh sb="12" eb="13">
      <t>ブ</t>
    </rPh>
    <phoneticPr fontId="1"/>
  </si>
  <si>
    <t xml:space="preserve"> 三井住友銀行 池田支店</t>
    <rPh sb="1" eb="3">
      <t>ミツイ</t>
    </rPh>
    <rPh sb="3" eb="5">
      <t>スミトモ</t>
    </rPh>
    <rPh sb="5" eb="7">
      <t>ギンコウ</t>
    </rPh>
    <rPh sb="8" eb="10">
      <t>イケダ</t>
    </rPh>
    <rPh sb="10" eb="12">
      <t>シテン</t>
    </rPh>
    <phoneticPr fontId="1"/>
  </si>
  <si>
    <t>年度</t>
    <rPh sb="0" eb="2">
      <t>ネンド</t>
    </rPh>
    <phoneticPr fontId="1"/>
  </si>
  <si>
    <t>管理番号</t>
    <rPh sb="0" eb="2">
      <t>カンリ</t>
    </rPh>
    <rPh sb="2" eb="4">
      <t>バンゴウ</t>
    </rPh>
    <phoneticPr fontId="1"/>
  </si>
  <si>
    <t>事業年度始期</t>
    <rPh sb="0" eb="2">
      <t>ジギョウ</t>
    </rPh>
    <rPh sb="2" eb="4">
      <t>ネンド</t>
    </rPh>
    <rPh sb="4" eb="6">
      <t>シキ</t>
    </rPh>
    <phoneticPr fontId="1"/>
  </si>
  <si>
    <t>事業年度終期</t>
    <rPh sb="0" eb="2">
      <t>ジギョウ</t>
    </rPh>
    <rPh sb="2" eb="4">
      <t>ネンド</t>
    </rPh>
    <rPh sb="4" eb="6">
      <t>シュウキ</t>
    </rPh>
    <phoneticPr fontId="1"/>
  </si>
  <si>
    <t>申告区分</t>
    <rPh sb="0" eb="2">
      <t>シンコク</t>
    </rPh>
    <rPh sb="2" eb="4">
      <t>クブン</t>
    </rPh>
    <phoneticPr fontId="1"/>
  </si>
  <si>
    <t>法人税割額</t>
    <rPh sb="0" eb="3">
      <t>ホウジンゼイ</t>
    </rPh>
    <rPh sb="3" eb="4">
      <t>ワ</t>
    </rPh>
    <rPh sb="4" eb="5">
      <t>ガク</t>
    </rPh>
    <phoneticPr fontId="1"/>
  </si>
  <si>
    <t>均等割額</t>
    <rPh sb="0" eb="3">
      <t>キントウワ</t>
    </rPh>
    <rPh sb="3" eb="4">
      <t>ガク</t>
    </rPh>
    <phoneticPr fontId="1"/>
  </si>
  <si>
    <t>延滞金</t>
    <rPh sb="0" eb="2">
      <t>エンタイ</t>
    </rPh>
    <rPh sb="2" eb="3">
      <t>キン</t>
    </rPh>
    <phoneticPr fontId="1"/>
  </si>
  <si>
    <t>督促手数料</t>
    <rPh sb="0" eb="2">
      <t>トクソク</t>
    </rPh>
    <rPh sb="2" eb="4">
      <t>テスウ</t>
    </rPh>
    <rPh sb="4" eb="5">
      <t>リョウ</t>
    </rPh>
    <phoneticPr fontId="1"/>
  </si>
  <si>
    <t>納期限</t>
    <rPh sb="0" eb="3">
      <t>ノウキゲン</t>
    </rPh>
    <phoneticPr fontId="1"/>
  </si>
  <si>
    <t>その他の場合</t>
    <rPh sb="2" eb="3">
      <t>タ</t>
    </rPh>
    <rPh sb="4" eb="6">
      <t>バアイ</t>
    </rPh>
    <phoneticPr fontId="1"/>
  </si>
  <si>
    <t>所在地郵便番号</t>
    <rPh sb="0" eb="3">
      <t>ショザイチ</t>
    </rPh>
    <rPh sb="3" eb="7">
      <t>ユウビンバンゴウ</t>
    </rPh>
    <phoneticPr fontId="1"/>
  </si>
  <si>
    <t>所在地１</t>
    <rPh sb="0" eb="3">
      <t>ショザイチ</t>
    </rPh>
    <phoneticPr fontId="1"/>
  </si>
  <si>
    <t>所在地２</t>
    <rPh sb="0" eb="3">
      <t>ショザイチ</t>
    </rPh>
    <phoneticPr fontId="1"/>
  </si>
  <si>
    <t>法人名１</t>
    <rPh sb="0" eb="2">
      <t>ホウジン</t>
    </rPh>
    <rPh sb="2" eb="3">
      <t>メイ</t>
    </rPh>
    <phoneticPr fontId="1"/>
  </si>
  <si>
    <t>法人名２</t>
    <rPh sb="0" eb="2">
      <t>ホウジン</t>
    </rPh>
    <rPh sb="2" eb="3">
      <t>メイ</t>
    </rPh>
    <phoneticPr fontId="1"/>
  </si>
  <si>
    <t>ハイフンなし7桁</t>
    <rPh sb="7" eb="8">
      <t>ケタ</t>
    </rPh>
    <phoneticPr fontId="1"/>
  </si>
  <si>
    <t>例（2019/10/10）</t>
    <rPh sb="0" eb="1">
      <t>レイ</t>
    </rPh>
    <phoneticPr fontId="1"/>
  </si>
  <si>
    <t>数値のみ</t>
    <rPh sb="0" eb="2">
      <t>スウチ</t>
    </rPh>
    <phoneticPr fontId="1"/>
  </si>
  <si>
    <t>合計金額</t>
    <rPh sb="0" eb="2">
      <t>ゴウケイ</t>
    </rPh>
    <rPh sb="2" eb="4">
      <t>キンガク</t>
    </rPh>
    <phoneticPr fontId="1"/>
  </si>
  <si>
    <t>◎この納付書は、３枚１組になっていますので、切り離さず
　に提出してください。</t>
    <rPh sb="3" eb="6">
      <t>ノウフショ</t>
    </rPh>
    <rPh sb="9" eb="10">
      <t>マイ</t>
    </rPh>
    <rPh sb="11" eb="12">
      <t>クミ</t>
    </rPh>
    <rPh sb="22" eb="23">
      <t>キ</t>
    </rPh>
    <rPh sb="24" eb="25">
      <t>ハナ</t>
    </rPh>
    <rPh sb="30" eb="32">
      <t>テイシュツ</t>
    </rPh>
    <phoneticPr fontId="1"/>
  </si>
  <si>
    <r>
      <rPr>
        <sz val="10"/>
        <color theme="1"/>
        <rFont val="ＭＳ 明朝"/>
        <family val="1"/>
        <charset val="128"/>
      </rPr>
      <t>指定金融
機 関 名</t>
    </r>
    <r>
      <rPr>
        <sz val="4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(取りまとめ店)</t>
    </r>
    <phoneticPr fontId="1"/>
  </si>
  <si>
    <t>全角15文字まで</t>
    <rPh sb="0" eb="2">
      <t>ゼンカク</t>
    </rPh>
    <rPh sb="4" eb="6">
      <t>モジ</t>
    </rPh>
    <phoneticPr fontId="1"/>
  </si>
  <si>
    <t>全角22文字まで</t>
    <rPh sb="0" eb="2">
      <t>ゼンカク</t>
    </rPh>
    <rPh sb="4" eb="6">
      <t>モジ</t>
    </rPh>
    <phoneticPr fontId="1"/>
  </si>
  <si>
    <r>
      <t>全角22文字まで</t>
    </r>
    <r>
      <rPr>
        <sz val="11"/>
        <color rgb="FFFF0000"/>
        <rFont val="ＭＳ Ｐゴシック"/>
        <family val="3"/>
        <charset val="128"/>
        <scheme val="minor"/>
      </rPr>
      <t>※</t>
    </r>
    <rPh sb="0" eb="2">
      <t>ゼンカク</t>
    </rPh>
    <rPh sb="4" eb="6">
      <t>モジ</t>
    </rPh>
    <phoneticPr fontId="1"/>
  </si>
  <si>
    <r>
      <t>プルダウン選択</t>
    </r>
    <r>
      <rPr>
        <sz val="11"/>
        <color rgb="FFFF0000"/>
        <rFont val="ＭＳ Ｐゴシック"/>
        <family val="3"/>
        <charset val="128"/>
        <scheme val="minor"/>
      </rPr>
      <t>※</t>
    </r>
    <rPh sb="5" eb="7">
      <t>センタク</t>
    </rPh>
    <phoneticPr fontId="1"/>
  </si>
  <si>
    <r>
      <t>8桁</t>
    </r>
    <r>
      <rPr>
        <sz val="11"/>
        <color rgb="FFFF0000"/>
        <rFont val="ＭＳ Ｐゴシック"/>
        <family val="3"/>
        <charset val="128"/>
        <scheme val="minor"/>
      </rPr>
      <t>※</t>
    </r>
    <rPh sb="1" eb="2">
      <t>ケタ</t>
    </rPh>
    <phoneticPr fontId="1"/>
  </si>
  <si>
    <r>
      <t>例（2019/10/10）</t>
    </r>
    <r>
      <rPr>
        <sz val="11"/>
        <color rgb="FFFF0000"/>
        <rFont val="ＭＳ Ｐゴシック"/>
        <family val="3"/>
        <charset val="128"/>
        <scheme val="minor"/>
      </rPr>
      <t>※</t>
    </r>
    <rPh sb="0" eb="1">
      <t>レイ</t>
    </rPh>
    <phoneticPr fontId="1"/>
  </si>
  <si>
    <r>
      <t>項目説明　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rFont val="ＭＳ Ｐゴシック"/>
        <family val="3"/>
        <charset val="128"/>
        <scheme val="minor"/>
      </rPr>
      <t>は必須項目</t>
    </r>
    <rPh sb="0" eb="2">
      <t>コウモク</t>
    </rPh>
    <rPh sb="2" eb="4">
      <t>セツメイ</t>
    </rPh>
    <rPh sb="7" eb="9">
      <t>ヒッス</t>
    </rPh>
    <rPh sb="9" eb="11">
      <t>コウモク</t>
    </rPh>
    <phoneticPr fontId="1"/>
  </si>
  <si>
    <t>入力項目</t>
    <rPh sb="0" eb="2">
      <t>ニュウリョク</t>
    </rPh>
    <rPh sb="2" eb="4">
      <t>コウモク</t>
    </rPh>
    <phoneticPr fontId="1"/>
  </si>
  <si>
    <t>入力フィールド</t>
    <rPh sb="0" eb="2">
      <t>ニュウリョク</t>
    </rPh>
    <phoneticPr fontId="1"/>
  </si>
  <si>
    <t>上記入力後、納付書印刷用シートをA4用紙に出力してください。
事前に倍率設定はしていますが、A3サイズで作成しているため、
環境により意図されたサイズで印刷されない場合がございます。</t>
    <rPh sb="0" eb="2">
      <t>ジョウキ</t>
    </rPh>
    <rPh sb="2" eb="5">
      <t>ニュウリョクゴ</t>
    </rPh>
    <rPh sb="6" eb="9">
      <t>ノウフショ</t>
    </rPh>
    <rPh sb="9" eb="11">
      <t>インサツ</t>
    </rPh>
    <rPh sb="11" eb="12">
      <t>ヨウ</t>
    </rPh>
    <rPh sb="18" eb="20">
      <t>ヨウシ</t>
    </rPh>
    <rPh sb="21" eb="23">
      <t>シュツリョク</t>
    </rPh>
    <rPh sb="32" eb="34">
      <t>ジゼン</t>
    </rPh>
    <rPh sb="35" eb="37">
      <t>バイリツ</t>
    </rPh>
    <rPh sb="37" eb="39">
      <t>セッテイ</t>
    </rPh>
    <rPh sb="53" eb="55">
      <t>サクセイ</t>
    </rPh>
    <rPh sb="63" eb="65">
      <t>カンキョウ</t>
    </rPh>
    <rPh sb="68" eb="70">
      <t>イト</t>
    </rPh>
    <rPh sb="77" eb="79">
      <t>インサツ</t>
    </rPh>
    <rPh sb="83" eb="85">
      <t>バアイ</t>
    </rPh>
    <phoneticPr fontId="1"/>
  </si>
  <si>
    <t>事業年度（算定期間）</t>
    <rPh sb="0" eb="2">
      <t>ジギョウ</t>
    </rPh>
    <rPh sb="2" eb="4">
      <t>ネンド</t>
    </rPh>
    <rPh sb="5" eb="9">
      <t>サンテイキカン</t>
    </rPh>
    <phoneticPr fontId="1"/>
  </si>
  <si>
    <t>標準とする市町村民税の法人税割については、法人課税信託の名称を併記）</t>
    <rPh sb="0" eb="2">
      <t>ヒョウジュン</t>
    </rPh>
    <rPh sb="5" eb="8">
      <t>シチョウソン</t>
    </rPh>
    <rPh sb="8" eb="9">
      <t>ミン</t>
    </rPh>
    <rPh sb="9" eb="10">
      <t>ゼイ</t>
    </rPh>
    <rPh sb="11" eb="13">
      <t>ホウジン</t>
    </rPh>
    <rPh sb="13" eb="14">
      <t>ゼイ</t>
    </rPh>
    <rPh sb="14" eb="15">
      <t>ワ</t>
    </rPh>
    <rPh sb="21" eb="23">
      <t>ホウジン</t>
    </rPh>
    <rPh sb="23" eb="25">
      <t>カゼイ</t>
    </rPh>
    <rPh sb="25" eb="27">
      <t>シンタク</t>
    </rPh>
    <rPh sb="28" eb="30">
      <t>メイショウ</t>
    </rPh>
    <rPh sb="31" eb="33">
      <t>ヘイキ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</si>
</sst>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;;;"/>
    <numFmt numFmtId="177" formatCode="d;;;"/>
    <numFmt numFmtId="178" formatCode="&quot;〒&quot;###\-####;;;"/>
    <numFmt numFmtId="179" formatCode=";;;@"/>
    <numFmt numFmtId="180" formatCode="00000000;;;"/>
    <numFmt numFmtId="181" formatCode="ge\.;;;"/>
    <numFmt numFmtId="182" formatCode="ggge;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2" tint="-0.74999237037263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Dashed">
        <color theme="5" tint="-0.24994659260841701"/>
      </left>
      <right/>
      <top style="mediumDashed">
        <color theme="5" tint="-0.24994659260841701"/>
      </top>
      <bottom/>
      <diagonal/>
    </border>
    <border>
      <left/>
      <right/>
      <top style="mediumDashed">
        <color theme="5" tint="-0.24994659260841701"/>
      </top>
      <bottom/>
      <diagonal/>
    </border>
    <border>
      <left/>
      <right style="mediumDashed">
        <color theme="5" tint="-0.24994659260841701"/>
      </right>
      <top style="mediumDashed">
        <color theme="5" tint="-0.24994659260841701"/>
      </top>
      <bottom/>
      <diagonal/>
    </border>
    <border>
      <left style="mediumDashed">
        <color theme="5" tint="-0.24994659260841701"/>
      </left>
      <right/>
      <top/>
      <bottom/>
      <diagonal/>
    </border>
    <border>
      <left/>
      <right style="mediumDashed">
        <color theme="5" tint="-0.24994659260841701"/>
      </right>
      <top/>
      <bottom/>
      <diagonal/>
    </border>
    <border>
      <left style="mediumDashed">
        <color theme="5" tint="-0.24994659260841701"/>
      </left>
      <right/>
      <top/>
      <bottom style="mediumDashed">
        <color theme="5" tint="-0.24994659260841701"/>
      </bottom>
      <diagonal/>
    </border>
    <border>
      <left/>
      <right/>
      <top/>
      <bottom style="mediumDashed">
        <color theme="5" tint="-0.24994659260841701"/>
      </bottom>
      <diagonal/>
    </border>
    <border>
      <left/>
      <right style="mediumDashed">
        <color theme="5" tint="-0.24994659260841701"/>
      </right>
      <top/>
      <bottom style="mediumDashed">
        <color theme="5" tint="-0.24994659260841701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vertical="center" textRotation="255"/>
    </xf>
    <xf numFmtId="0" fontId="9" fillId="0" borderId="6" xfId="0" applyFont="1" applyBorder="1" applyAlignment="1">
      <alignment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textRotation="255"/>
    </xf>
    <xf numFmtId="0" fontId="6" fillId="0" borderId="1" xfId="0" applyFont="1" applyBorder="1" applyAlignment="1">
      <alignment vertical="center" textRotation="255"/>
    </xf>
    <xf numFmtId="0" fontId="6" fillId="0" borderId="2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 shrinkToFit="1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39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14" fontId="0" fillId="0" borderId="38" xfId="0" applyNumberFormat="1" applyBorder="1" applyProtection="1">
      <alignment vertical="center"/>
      <protection locked="0"/>
    </xf>
    <xf numFmtId="38" fontId="0" fillId="0" borderId="38" xfId="1" applyFont="1" applyBorder="1" applyProtection="1">
      <alignment vertical="center"/>
      <protection locked="0"/>
    </xf>
    <xf numFmtId="38" fontId="0" fillId="0" borderId="40" xfId="1" applyFont="1" applyBorder="1" applyProtection="1">
      <alignment vertical="center"/>
      <protection locked="0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5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top"/>
    </xf>
    <xf numFmtId="0" fontId="11" fillId="0" borderId="8" xfId="0" applyFont="1" applyBorder="1" applyAlignment="1">
      <alignment horizontal="distributed" vertical="top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9" fillId="0" borderId="0" xfId="0" applyFont="1" applyBorder="1" applyAlignment="1"/>
    <xf numFmtId="180" fontId="12" fillId="0" borderId="1" xfId="0" applyNumberFormat="1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179" fontId="12" fillId="0" borderId="0" xfId="0" applyNumberFormat="1" applyFont="1" applyBorder="1" applyAlignment="1"/>
    <xf numFmtId="0" fontId="12" fillId="0" borderId="0" xfId="0" applyFont="1" applyBorder="1" applyAlignment="1">
      <alignment horizontal="center" vertical="center"/>
    </xf>
    <xf numFmtId="179" fontId="12" fillId="0" borderId="0" xfId="0" applyNumberFormat="1" applyFont="1" applyBorder="1" applyAlignment="1">
      <alignment vertical="top"/>
    </xf>
    <xf numFmtId="179" fontId="12" fillId="0" borderId="0" xfId="0" applyNumberFormat="1" applyFont="1" applyBorder="1" applyAlignment="1">
      <alignment vertical="top" wrapText="1"/>
    </xf>
    <xf numFmtId="176" fontId="12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15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top"/>
    </xf>
    <xf numFmtId="0" fontId="3" fillId="0" borderId="8" xfId="0" applyFont="1" applyBorder="1" applyAlignment="1">
      <alignment horizontal="justify" vertical="top"/>
    </xf>
    <xf numFmtId="0" fontId="3" fillId="0" borderId="9" xfId="0" applyFont="1" applyBorder="1" applyAlignment="1">
      <alignment horizontal="justify" vertical="top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82" fontId="6" fillId="0" borderId="19" xfId="0" applyNumberFormat="1" applyFont="1" applyBorder="1" applyAlignment="1">
      <alignment horizontal="center" vertical="center"/>
    </xf>
    <xf numFmtId="182" fontId="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179" fontId="12" fillId="0" borderId="1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center" vertical="center"/>
    </xf>
    <xf numFmtId="181" fontId="12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3</xdr:row>
          <xdr:rowOff>114300</xdr:rowOff>
        </xdr:from>
        <xdr:to>
          <xdr:col>33</xdr:col>
          <xdr:colOff>12700</xdr:colOff>
          <xdr:row>5</xdr:row>
          <xdr:rowOff>165100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21</xdr:row>
          <xdr:rowOff>38100</xdr:rowOff>
        </xdr:from>
        <xdr:to>
          <xdr:col>28</xdr:col>
          <xdr:colOff>114300</xdr:colOff>
          <xdr:row>23</xdr:row>
          <xdr:rowOff>114300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3</xdr:row>
          <xdr:rowOff>114300</xdr:rowOff>
        </xdr:from>
        <xdr:to>
          <xdr:col>67</xdr:col>
          <xdr:colOff>50800</xdr:colOff>
          <xdr:row>5</xdr:row>
          <xdr:rowOff>152400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76200</xdr:colOff>
          <xdr:row>3</xdr:row>
          <xdr:rowOff>114300</xdr:rowOff>
        </xdr:from>
        <xdr:to>
          <xdr:col>101</xdr:col>
          <xdr:colOff>50800</xdr:colOff>
          <xdr:row>5</xdr:row>
          <xdr:rowOff>152400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69850</xdr:colOff>
          <xdr:row>21</xdr:row>
          <xdr:rowOff>38100</xdr:rowOff>
        </xdr:from>
        <xdr:to>
          <xdr:col>62</xdr:col>
          <xdr:colOff>114300</xdr:colOff>
          <xdr:row>23</xdr:row>
          <xdr:rowOff>114300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69850</xdr:colOff>
          <xdr:row>21</xdr:row>
          <xdr:rowOff>38100</xdr:rowOff>
        </xdr:from>
        <xdr:to>
          <xdr:col>96</xdr:col>
          <xdr:colOff>114300</xdr:colOff>
          <xdr:row>23</xdr:row>
          <xdr:rowOff>114300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11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5"/>
  <sheetViews>
    <sheetView tabSelected="1" workbookViewId="0">
      <selection activeCell="G8" sqref="G8"/>
    </sheetView>
  </sheetViews>
  <sheetFormatPr defaultRowHeight="13" x14ac:dyDescent="0.2"/>
  <cols>
    <col min="2" max="2" width="15.08984375" bestFit="1" customWidth="1"/>
    <col min="3" max="3" width="33.7265625" customWidth="1"/>
    <col min="4" max="4" width="12" customWidth="1"/>
    <col min="5" max="5" width="22.7265625" bestFit="1" customWidth="1"/>
    <col min="6" max="6" width="12.36328125" customWidth="1"/>
  </cols>
  <sheetData>
    <row r="1" spans="2:5" x14ac:dyDescent="0.2">
      <c r="B1" s="59" t="s">
        <v>80</v>
      </c>
      <c r="C1" s="70" t="s">
        <v>81</v>
      </c>
      <c r="D1" s="71"/>
      <c r="E1" s="59" t="s">
        <v>79</v>
      </c>
    </row>
    <row r="3" spans="2:5" x14ac:dyDescent="0.2">
      <c r="B3" t="s">
        <v>62</v>
      </c>
      <c r="C3" s="59"/>
      <c r="D3" s="65"/>
      <c r="E3" t="s">
        <v>67</v>
      </c>
    </row>
    <row r="4" spans="2:5" x14ac:dyDescent="0.2">
      <c r="B4" t="s">
        <v>63</v>
      </c>
      <c r="C4" s="81"/>
      <c r="D4" s="82"/>
      <c r="E4" t="s">
        <v>75</v>
      </c>
    </row>
    <row r="5" spans="2:5" x14ac:dyDescent="0.2">
      <c r="B5" t="s">
        <v>64</v>
      </c>
      <c r="C5" s="81"/>
      <c r="D5" s="82"/>
      <c r="E5" t="s">
        <v>74</v>
      </c>
    </row>
    <row r="6" spans="2:5" x14ac:dyDescent="0.2">
      <c r="B6" t="s">
        <v>65</v>
      </c>
      <c r="C6" s="81"/>
      <c r="D6" s="82"/>
      <c r="E6" t="s">
        <v>75</v>
      </c>
    </row>
    <row r="7" spans="2:5" x14ac:dyDescent="0.2">
      <c r="B7" t="s">
        <v>66</v>
      </c>
      <c r="C7" s="81"/>
      <c r="D7" s="82"/>
      <c r="E7" t="s">
        <v>74</v>
      </c>
    </row>
    <row r="8" spans="2:5" x14ac:dyDescent="0.2">
      <c r="B8" t="s">
        <v>51</v>
      </c>
      <c r="C8" s="59"/>
      <c r="D8" s="65"/>
      <c r="E8" t="s">
        <v>76</v>
      </c>
    </row>
    <row r="9" spans="2:5" x14ac:dyDescent="0.2">
      <c r="B9" t="s">
        <v>52</v>
      </c>
      <c r="C9" s="59"/>
      <c r="D9" s="66"/>
      <c r="E9" t="s">
        <v>77</v>
      </c>
    </row>
    <row r="10" spans="2:5" x14ac:dyDescent="0.2">
      <c r="B10" t="s">
        <v>53</v>
      </c>
      <c r="C10" s="59"/>
      <c r="D10" s="67"/>
      <c r="E10" s="58" t="s">
        <v>78</v>
      </c>
    </row>
    <row r="11" spans="2:5" x14ac:dyDescent="0.2">
      <c r="B11" t="s">
        <v>54</v>
      </c>
      <c r="C11" s="59"/>
      <c r="D11" s="67"/>
      <c r="E11" s="58" t="s">
        <v>78</v>
      </c>
    </row>
    <row r="12" spans="2:5" x14ac:dyDescent="0.2">
      <c r="B12" t="s">
        <v>55</v>
      </c>
      <c r="C12" s="59"/>
      <c r="D12" s="66"/>
      <c r="E12" t="s">
        <v>76</v>
      </c>
    </row>
    <row r="13" spans="2:5" x14ac:dyDescent="0.2">
      <c r="B13" t="s">
        <v>61</v>
      </c>
      <c r="C13" s="81"/>
      <c r="D13" s="82"/>
      <c r="E13" t="s">
        <v>73</v>
      </c>
    </row>
    <row r="14" spans="2:5" x14ac:dyDescent="0.2">
      <c r="B14" t="s">
        <v>56</v>
      </c>
      <c r="C14" s="59"/>
      <c r="D14" s="68"/>
      <c r="E14" t="s">
        <v>69</v>
      </c>
    </row>
    <row r="15" spans="2:5" x14ac:dyDescent="0.2">
      <c r="B15" t="s">
        <v>57</v>
      </c>
      <c r="C15" s="59"/>
      <c r="D15" s="68"/>
      <c r="E15" t="s">
        <v>69</v>
      </c>
    </row>
    <row r="16" spans="2:5" x14ac:dyDescent="0.2">
      <c r="B16" t="s">
        <v>58</v>
      </c>
      <c r="C16" s="59"/>
      <c r="D16" s="68"/>
      <c r="E16" t="s">
        <v>69</v>
      </c>
    </row>
    <row r="17" spans="2:5" x14ac:dyDescent="0.2">
      <c r="B17" t="s">
        <v>59</v>
      </c>
      <c r="C17" s="59"/>
      <c r="D17" s="69"/>
      <c r="E17" t="s">
        <v>69</v>
      </c>
    </row>
    <row r="18" spans="2:5" x14ac:dyDescent="0.2">
      <c r="B18" t="s">
        <v>70</v>
      </c>
      <c r="C18" s="59"/>
      <c r="D18" s="60">
        <f>SUM(D14:D17)</f>
        <v>0</v>
      </c>
    </row>
    <row r="19" spans="2:5" x14ac:dyDescent="0.2">
      <c r="B19" t="s">
        <v>60</v>
      </c>
      <c r="C19" s="59"/>
      <c r="D19" s="67"/>
      <c r="E19" s="58" t="s">
        <v>68</v>
      </c>
    </row>
    <row r="20" spans="2:5" ht="13.5" thickBot="1" x14ac:dyDescent="0.25"/>
    <row r="21" spans="2:5" x14ac:dyDescent="0.2">
      <c r="B21" s="72" t="s">
        <v>82</v>
      </c>
      <c r="C21" s="73"/>
      <c r="D21" s="73"/>
      <c r="E21" s="74"/>
    </row>
    <row r="22" spans="2:5" x14ac:dyDescent="0.2">
      <c r="B22" s="75"/>
      <c r="C22" s="76"/>
      <c r="D22" s="76"/>
      <c r="E22" s="77"/>
    </row>
    <row r="23" spans="2:5" x14ac:dyDescent="0.2">
      <c r="B23" s="75"/>
      <c r="C23" s="76"/>
      <c r="D23" s="76"/>
      <c r="E23" s="77"/>
    </row>
    <row r="24" spans="2:5" x14ac:dyDescent="0.2">
      <c r="B24" s="75"/>
      <c r="C24" s="76"/>
      <c r="D24" s="76"/>
      <c r="E24" s="77"/>
    </row>
    <row r="25" spans="2:5" ht="13.5" thickBot="1" x14ac:dyDescent="0.25">
      <c r="B25" s="78"/>
      <c r="C25" s="79"/>
      <c r="D25" s="79"/>
      <c r="E25" s="80"/>
    </row>
  </sheetData>
  <sheetProtection algorithmName="SHA-512" hashValue="ZR84vp/mokUnLsK/95/WJ74LxNNZv6cG7B6xY3Sq5P4lQfeByvJInCe5Vtf/anz+UEMAMfG8EDqGA29y1QnpDA==" saltValue="dimq01OU5+Oby6FcbJo2SA==" spinCount="100000" sheet="1" objects="1" scenarios="1"/>
  <protectedRanges>
    <protectedRange sqref="D3 C4:D7 D8:D12 C13 D14:D17 D19" name="範囲1"/>
  </protectedRanges>
  <dataConsolidate/>
  <mergeCells count="7">
    <mergeCell ref="C1:D1"/>
    <mergeCell ref="B21:E25"/>
    <mergeCell ref="C4:D4"/>
    <mergeCell ref="C5:D5"/>
    <mergeCell ref="C6:D6"/>
    <mergeCell ref="C7:D7"/>
    <mergeCell ref="C13:D13"/>
  </mergeCells>
  <phoneticPr fontId="1"/>
  <dataValidations count="2">
    <dataValidation type="list" allowBlank="1" showInputMessage="1" showErrorMessage="1" sqref="D12" xr:uid="{00000000-0002-0000-0000-000000000000}">
      <formula1>"中間,予定,確定,修正,決定,その他"</formula1>
    </dataValidation>
    <dataValidation type="list" allowBlank="1" showInputMessage="1" showErrorMessage="1" sqref="D8" xr:uid="{00000000-0002-0000-0000-000001000000}">
      <formula1>"R8,R7,R6,R5,R4,R3,R2,H31,H30,H29,H28,H27,H26,H25"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34"/>
  <sheetViews>
    <sheetView showWhiteSpace="0" view="pageLayout" topLeftCell="A2" zoomScale="70" zoomScaleNormal="70" zoomScalePageLayoutView="70" workbookViewId="0">
      <selection activeCell="AL13" sqref="AL13:BN13"/>
    </sheetView>
  </sheetViews>
  <sheetFormatPr defaultColWidth="9" defaultRowHeight="13" x14ac:dyDescent="0.2"/>
  <cols>
    <col min="1" max="1" width="2.08984375" style="1" customWidth="1"/>
    <col min="2" max="33" width="1.7265625" style="1" customWidth="1"/>
    <col min="34" max="35" width="6.36328125" style="1" customWidth="1"/>
    <col min="36" max="67" width="1.7265625" style="1" customWidth="1"/>
    <col min="68" max="69" width="6.36328125" style="1" customWidth="1"/>
    <col min="70" max="101" width="1.7265625" style="1" customWidth="1"/>
    <col min="102" max="102" width="2.08984375" style="1" customWidth="1"/>
    <col min="103" max="103" width="1.6328125" style="1" customWidth="1"/>
    <col min="104" max="108" width="1.7265625" style="1" customWidth="1"/>
    <col min="109" max="16384" width="9" style="1"/>
  </cols>
  <sheetData>
    <row r="1" spans="1:108" ht="0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2"/>
      <c r="AI1" s="10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2"/>
      <c r="BQ1" s="10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40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84" t="s">
        <v>34</v>
      </c>
      <c r="N2" s="85"/>
      <c r="O2" s="85"/>
      <c r="P2" s="85"/>
      <c r="Q2" s="85"/>
      <c r="R2" s="85"/>
      <c r="S2" s="85"/>
      <c r="T2" s="86"/>
      <c r="U2" s="87" t="s">
        <v>35</v>
      </c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8"/>
      <c r="AH2" s="12"/>
      <c r="AI2" s="10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  <c r="BQ2" s="10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</row>
    <row r="3" spans="1:108" ht="17.25" customHeight="1" x14ac:dyDescent="0.2">
      <c r="A3" s="11"/>
      <c r="B3" s="89" t="s">
        <v>0</v>
      </c>
      <c r="C3" s="90"/>
      <c r="D3" s="90"/>
      <c r="E3" s="90"/>
      <c r="F3" s="90"/>
      <c r="G3" s="9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  <c r="AI3" s="10"/>
      <c r="AJ3" s="89" t="s">
        <v>0</v>
      </c>
      <c r="AK3" s="90"/>
      <c r="AL3" s="90"/>
      <c r="AM3" s="90"/>
      <c r="AN3" s="90"/>
      <c r="AO3" s="9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  <c r="BQ3" s="10"/>
      <c r="BR3" s="89" t="s">
        <v>0</v>
      </c>
      <c r="BS3" s="90"/>
      <c r="BT3" s="90"/>
      <c r="BU3" s="90"/>
      <c r="BV3" s="90"/>
      <c r="BW3" s="9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</row>
    <row r="4" spans="1:108" ht="17.25" customHeight="1" x14ac:dyDescent="0.2">
      <c r="A4" s="11"/>
      <c r="B4" s="31">
        <v>2</v>
      </c>
      <c r="C4" s="42">
        <v>7</v>
      </c>
      <c r="D4" s="42">
        <v>2</v>
      </c>
      <c r="E4" s="42">
        <v>0</v>
      </c>
      <c r="F4" s="42">
        <v>4</v>
      </c>
      <c r="G4" s="32">
        <v>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  <c r="AI4" s="10"/>
      <c r="AJ4" s="31">
        <v>2</v>
      </c>
      <c r="AK4" s="42">
        <v>7</v>
      </c>
      <c r="AL4" s="42">
        <v>2</v>
      </c>
      <c r="AM4" s="42">
        <v>0</v>
      </c>
      <c r="AN4" s="42">
        <v>4</v>
      </c>
      <c r="AO4" s="32">
        <v>3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  <c r="BQ4" s="10"/>
      <c r="BR4" s="31">
        <v>2</v>
      </c>
      <c r="BS4" s="42">
        <v>7</v>
      </c>
      <c r="BT4" s="42">
        <v>2</v>
      </c>
      <c r="BU4" s="42">
        <v>0</v>
      </c>
      <c r="BV4" s="42">
        <v>4</v>
      </c>
      <c r="BW4" s="32">
        <v>3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</row>
    <row r="5" spans="1:108" ht="17.25" customHeight="1" x14ac:dyDescent="0.2">
      <c r="A5" s="11"/>
      <c r="B5" s="46"/>
      <c r="C5" s="92" t="s">
        <v>1</v>
      </c>
      <c r="D5" s="92"/>
      <c r="E5" s="92"/>
      <c r="F5" s="92"/>
      <c r="G5" s="47"/>
      <c r="H5" s="93" t="s">
        <v>47</v>
      </c>
      <c r="I5" s="94"/>
      <c r="J5" s="94"/>
      <c r="K5" s="94"/>
      <c r="L5" s="94"/>
      <c r="M5" s="95" t="s">
        <v>5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22"/>
      <c r="AG5" s="16"/>
      <c r="AH5" s="12"/>
      <c r="AI5" s="10"/>
      <c r="AJ5" s="46"/>
      <c r="AK5" s="92" t="s">
        <v>1</v>
      </c>
      <c r="AL5" s="92"/>
      <c r="AM5" s="92"/>
      <c r="AN5" s="92"/>
      <c r="AO5" s="47"/>
      <c r="AP5" s="93" t="s">
        <v>47</v>
      </c>
      <c r="AQ5" s="94"/>
      <c r="AR5" s="94"/>
      <c r="AS5" s="94"/>
      <c r="AT5" s="94"/>
      <c r="AU5" s="95" t="s">
        <v>46</v>
      </c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22"/>
      <c r="BO5" s="16"/>
      <c r="BP5" s="12"/>
      <c r="BQ5" s="10"/>
      <c r="BR5" s="46"/>
      <c r="BS5" s="92" t="s">
        <v>1</v>
      </c>
      <c r="BT5" s="92"/>
      <c r="BU5" s="92"/>
      <c r="BV5" s="92"/>
      <c r="BW5" s="47"/>
      <c r="BX5" s="93" t="s">
        <v>47</v>
      </c>
      <c r="BY5" s="94"/>
      <c r="BZ5" s="94"/>
      <c r="CA5" s="94"/>
      <c r="CB5" s="94"/>
      <c r="CC5" s="95" t="s">
        <v>36</v>
      </c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22"/>
      <c r="CW5" s="16"/>
      <c r="CX5" s="11"/>
      <c r="CY5" s="11"/>
      <c r="CZ5" s="11"/>
      <c r="DA5" s="11"/>
      <c r="DB5" s="11"/>
      <c r="DC5" s="11"/>
      <c r="DD5" s="11"/>
    </row>
    <row r="6" spans="1:108" ht="17.25" customHeight="1" x14ac:dyDescent="0.2">
      <c r="A6" s="11"/>
      <c r="B6" s="46"/>
      <c r="C6" s="92" t="s">
        <v>2</v>
      </c>
      <c r="D6" s="92"/>
      <c r="E6" s="92"/>
      <c r="F6" s="92"/>
      <c r="G6" s="47"/>
      <c r="H6" s="97" t="s">
        <v>48</v>
      </c>
      <c r="I6" s="98"/>
      <c r="J6" s="98"/>
      <c r="K6" s="98"/>
      <c r="L6" s="98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23"/>
      <c r="AG6" s="15"/>
      <c r="AH6" s="12"/>
      <c r="AI6" s="10"/>
      <c r="AJ6" s="46"/>
      <c r="AK6" s="92" t="s">
        <v>2</v>
      </c>
      <c r="AL6" s="92"/>
      <c r="AM6" s="92"/>
      <c r="AN6" s="92"/>
      <c r="AO6" s="47"/>
      <c r="AP6" s="97" t="s">
        <v>48</v>
      </c>
      <c r="AQ6" s="98"/>
      <c r="AR6" s="98"/>
      <c r="AS6" s="98"/>
      <c r="AT6" s="98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23"/>
      <c r="BO6" s="15"/>
      <c r="BP6" s="12"/>
      <c r="BQ6" s="10"/>
      <c r="BR6" s="46"/>
      <c r="BS6" s="92" t="s">
        <v>2</v>
      </c>
      <c r="BT6" s="92"/>
      <c r="BU6" s="92"/>
      <c r="BV6" s="92"/>
      <c r="BW6" s="47"/>
      <c r="BX6" s="97" t="s">
        <v>48</v>
      </c>
      <c r="BY6" s="98"/>
      <c r="BZ6" s="98"/>
      <c r="CA6" s="98"/>
      <c r="CB6" s="98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23"/>
      <c r="CW6" s="15"/>
      <c r="CX6" s="11"/>
      <c r="CY6" s="11"/>
      <c r="CZ6" s="11"/>
      <c r="DA6" s="11"/>
      <c r="DB6" s="11"/>
      <c r="DC6" s="11"/>
      <c r="DD6" s="11"/>
    </row>
    <row r="7" spans="1:108" ht="17.25" customHeight="1" x14ac:dyDescent="0.2">
      <c r="A7" s="11"/>
      <c r="B7" s="2"/>
      <c r="C7" s="3"/>
      <c r="D7" s="92" t="s">
        <v>3</v>
      </c>
      <c r="E7" s="92"/>
      <c r="F7" s="92"/>
      <c r="G7" s="92"/>
      <c r="H7" s="92"/>
      <c r="I7" s="92"/>
      <c r="J7" s="92"/>
      <c r="K7" s="92"/>
      <c r="L7" s="92"/>
      <c r="M7" s="48"/>
      <c r="N7" s="49"/>
      <c r="O7" s="50"/>
      <c r="P7" s="48"/>
      <c r="Q7" s="92" t="s">
        <v>4</v>
      </c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3"/>
      <c r="AG7" s="4"/>
      <c r="AH7" s="12"/>
      <c r="AI7" s="10"/>
      <c r="AJ7" s="2"/>
      <c r="AK7" s="3"/>
      <c r="AL7" s="92" t="s">
        <v>3</v>
      </c>
      <c r="AM7" s="92"/>
      <c r="AN7" s="92"/>
      <c r="AO7" s="92"/>
      <c r="AP7" s="92"/>
      <c r="AQ7" s="92"/>
      <c r="AR7" s="92"/>
      <c r="AS7" s="92"/>
      <c r="AT7" s="92"/>
      <c r="AU7" s="48"/>
      <c r="AV7" s="49"/>
      <c r="AW7" s="50"/>
      <c r="AX7" s="48"/>
      <c r="AY7" s="92" t="s">
        <v>4</v>
      </c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3"/>
      <c r="BO7" s="4"/>
      <c r="BP7" s="12"/>
      <c r="BQ7" s="10"/>
      <c r="BR7" s="2"/>
      <c r="BS7" s="3"/>
      <c r="BT7" s="92" t="s">
        <v>3</v>
      </c>
      <c r="BU7" s="92"/>
      <c r="BV7" s="92"/>
      <c r="BW7" s="92"/>
      <c r="BX7" s="92"/>
      <c r="BY7" s="92"/>
      <c r="BZ7" s="92"/>
      <c r="CA7" s="92"/>
      <c r="CB7" s="92"/>
      <c r="CC7" s="48"/>
      <c r="CD7" s="49"/>
      <c r="CE7" s="50"/>
      <c r="CF7" s="48"/>
      <c r="CG7" s="92" t="s">
        <v>4</v>
      </c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3"/>
      <c r="CW7" s="4"/>
      <c r="CX7" s="11"/>
      <c r="CY7" s="11"/>
      <c r="CZ7" s="11"/>
      <c r="DA7" s="11"/>
      <c r="DB7" s="11"/>
      <c r="DC7" s="11"/>
      <c r="DD7" s="11"/>
    </row>
    <row r="8" spans="1:108" ht="27" customHeight="1" x14ac:dyDescent="0.2">
      <c r="A8" s="11"/>
      <c r="B8" s="99" t="s">
        <v>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  <c r="O8" s="43"/>
      <c r="P8" s="44"/>
      <c r="Q8" s="102" t="s">
        <v>9</v>
      </c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44"/>
      <c r="AG8" s="45"/>
      <c r="AH8" s="12"/>
      <c r="AI8" s="10"/>
      <c r="AJ8" s="99" t="s">
        <v>8</v>
      </c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1"/>
      <c r="AW8" s="43"/>
      <c r="AX8" s="44"/>
      <c r="AY8" s="102" t="s">
        <v>9</v>
      </c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44"/>
      <c r="BO8" s="45"/>
      <c r="BP8" s="12"/>
      <c r="BQ8" s="10"/>
      <c r="BR8" s="99" t="s">
        <v>8</v>
      </c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1"/>
      <c r="CE8" s="43"/>
      <c r="CF8" s="44"/>
      <c r="CG8" s="102" t="s">
        <v>9</v>
      </c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44"/>
      <c r="CW8" s="45"/>
      <c r="CX8" s="11"/>
      <c r="CY8" s="11"/>
      <c r="CZ8" s="11"/>
      <c r="DA8" s="11"/>
      <c r="DB8" s="11"/>
      <c r="DC8" s="11"/>
      <c r="DD8" s="11"/>
    </row>
    <row r="9" spans="1:108" ht="17.25" customHeight="1" x14ac:dyDescent="0.2">
      <c r="A9" s="11"/>
      <c r="B9" s="5"/>
      <c r="C9" s="83" t="s">
        <v>6</v>
      </c>
      <c r="D9" s="83"/>
      <c r="E9" s="83"/>
      <c r="F9" s="83"/>
      <c r="G9" s="83"/>
      <c r="H9" s="83"/>
      <c r="I9" s="83"/>
      <c r="J9" s="83"/>
      <c r="K9" s="26" t="s">
        <v>7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  <c r="AH9" s="12"/>
      <c r="AI9" s="10"/>
      <c r="AJ9" s="5"/>
      <c r="AK9" s="83" t="s">
        <v>6</v>
      </c>
      <c r="AL9" s="83"/>
      <c r="AM9" s="83"/>
      <c r="AN9" s="83"/>
      <c r="AO9" s="83"/>
      <c r="AP9" s="83"/>
      <c r="AQ9" s="83"/>
      <c r="AR9" s="83"/>
      <c r="AS9" s="26" t="s">
        <v>7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7"/>
      <c r="BP9" s="12"/>
      <c r="BQ9" s="10"/>
      <c r="BR9" s="5"/>
      <c r="BS9" s="83" t="s">
        <v>6</v>
      </c>
      <c r="BT9" s="83"/>
      <c r="BU9" s="83"/>
      <c r="BV9" s="83"/>
      <c r="BW9" s="83"/>
      <c r="BX9" s="83"/>
      <c r="BY9" s="83"/>
      <c r="BZ9" s="83"/>
      <c r="CA9" s="26" t="s">
        <v>7</v>
      </c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7"/>
      <c r="CX9" s="11"/>
      <c r="CY9" s="11"/>
      <c r="CZ9" s="11"/>
      <c r="DA9" s="11"/>
      <c r="DB9" s="11"/>
      <c r="DC9" s="11"/>
      <c r="DD9" s="11"/>
    </row>
    <row r="10" spans="1:108" ht="13.5" customHeight="1" x14ac:dyDescent="0.15">
      <c r="A10" s="11"/>
      <c r="B10" s="13"/>
      <c r="C10" s="103" t="s">
        <v>84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4"/>
      <c r="AH10" s="12"/>
      <c r="AI10" s="10"/>
      <c r="AJ10" s="13"/>
      <c r="AK10" s="103" t="s">
        <v>84</v>
      </c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4"/>
      <c r="BP10" s="12"/>
      <c r="BQ10" s="10"/>
      <c r="BR10" s="13"/>
      <c r="BS10" s="103" t="s">
        <v>84</v>
      </c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4"/>
      <c r="CX10" s="11"/>
      <c r="CY10" s="11"/>
      <c r="CZ10" s="11"/>
      <c r="DA10" s="11"/>
      <c r="DB10" s="11"/>
      <c r="DC10" s="11"/>
      <c r="DD10" s="11"/>
    </row>
    <row r="11" spans="1:108" ht="20" customHeight="1" x14ac:dyDescent="0.2">
      <c r="A11" s="11"/>
      <c r="B11" s="1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4"/>
      <c r="AH11" s="12"/>
      <c r="AI11" s="10"/>
      <c r="AJ11" s="13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4"/>
      <c r="BP11" s="12"/>
      <c r="BQ11" s="10"/>
      <c r="BR11" s="13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4"/>
      <c r="CX11" s="11"/>
      <c r="CY11" s="11"/>
      <c r="CZ11" s="11"/>
      <c r="DA11" s="11"/>
      <c r="DB11" s="11"/>
      <c r="DC11" s="11"/>
      <c r="DD11" s="11"/>
    </row>
    <row r="12" spans="1:108" ht="24.75" customHeight="1" x14ac:dyDescent="0.2">
      <c r="A12" s="11"/>
      <c r="B12" s="13"/>
      <c r="C12" s="107">
        <f>入力シート!$D$3</f>
        <v>0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4"/>
      <c r="AH12" s="12"/>
      <c r="AI12" s="10"/>
      <c r="AJ12" s="13"/>
      <c r="AK12" s="107">
        <f>入力シート!$D$3</f>
        <v>0</v>
      </c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4"/>
      <c r="BP12" s="12"/>
      <c r="BQ12" s="10"/>
      <c r="BR12" s="13"/>
      <c r="BS12" s="107">
        <f>入力シート!$D$3</f>
        <v>0</v>
      </c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4"/>
      <c r="CX12" s="11"/>
      <c r="CY12" s="11"/>
      <c r="CZ12" s="11"/>
      <c r="DA12" s="11"/>
      <c r="DB12" s="11"/>
      <c r="DC12" s="11"/>
      <c r="DD12" s="11"/>
    </row>
    <row r="13" spans="1:108" ht="24.75" customHeight="1" x14ac:dyDescent="0.2">
      <c r="A13" s="11"/>
      <c r="B13" s="13"/>
      <c r="C13" s="64"/>
      <c r="D13" s="109">
        <f>入力シート!$C$4</f>
        <v>0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4"/>
      <c r="AH13" s="12"/>
      <c r="AI13" s="10"/>
      <c r="AJ13" s="13"/>
      <c r="AK13" s="64"/>
      <c r="AL13" s="109">
        <f>入力シート!$C$4</f>
        <v>0</v>
      </c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4"/>
      <c r="BP13" s="12"/>
      <c r="BQ13" s="10"/>
      <c r="BR13" s="13"/>
      <c r="BS13" s="64"/>
      <c r="BT13" s="109">
        <f>入力シート!$C$4</f>
        <v>0</v>
      </c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4"/>
      <c r="CX13" s="11"/>
      <c r="CY13" s="11"/>
      <c r="CZ13" s="11"/>
      <c r="DA13" s="11"/>
      <c r="DB13" s="11"/>
      <c r="DC13" s="11"/>
      <c r="DD13" s="11"/>
    </row>
    <row r="14" spans="1:108" ht="24.75" customHeight="1" x14ac:dyDescent="0.2">
      <c r="A14" s="11"/>
      <c r="B14" s="13"/>
      <c r="C14" s="64"/>
      <c r="D14" s="112">
        <f>入力シート!$C$5</f>
        <v>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4"/>
      <c r="AH14" s="12"/>
      <c r="AI14" s="10"/>
      <c r="AJ14" s="13"/>
      <c r="AK14" s="64"/>
      <c r="AL14" s="112">
        <f>入力シート!$C$5</f>
        <v>0</v>
      </c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4"/>
      <c r="BP14" s="12"/>
      <c r="BQ14" s="10"/>
      <c r="BR14" s="13"/>
      <c r="BS14" s="64"/>
      <c r="BT14" s="112">
        <f>入力シート!$C$5</f>
        <v>0</v>
      </c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4"/>
      <c r="CX14" s="11"/>
      <c r="CY14" s="11"/>
      <c r="CZ14" s="11"/>
      <c r="DA14" s="11"/>
      <c r="DB14" s="11"/>
      <c r="DC14" s="11"/>
      <c r="DD14" s="11"/>
    </row>
    <row r="15" spans="1:108" ht="25.5" customHeight="1" x14ac:dyDescent="0.2">
      <c r="A15" s="11"/>
      <c r="B15" s="13"/>
      <c r="C15" s="64"/>
      <c r="D15" s="109">
        <f>入力シート!$C$6</f>
        <v>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10" t="str">
        <f>IF(AND(COUNTA(入力シート!$C$6)=1,COUNTA(入力シート!$C$7)=1),"",IF(AND(COUNTA(入力シート!$C$6)=1,COUNTA(入力シート!$C$7)=0),"様",""))</f>
        <v/>
      </c>
      <c r="AF15" s="110"/>
      <c r="AG15" s="14"/>
      <c r="AH15" s="12"/>
      <c r="AI15" s="10"/>
      <c r="AJ15" s="13"/>
      <c r="AK15" s="64"/>
      <c r="AL15" s="109">
        <f>入力シート!$C$6</f>
        <v>0</v>
      </c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10" t="str">
        <f>IF(AND(COUNTA(入力シート!$C$6)=1,COUNTA(入力シート!$C$7)=1),"",IF(AND(COUNTA(入力シート!$C$6)=1,COUNTA(入力シート!$C$7)=0),"様",""))</f>
        <v/>
      </c>
      <c r="BN15" s="110"/>
      <c r="BO15" s="14"/>
      <c r="BP15" s="12"/>
      <c r="BQ15" s="10"/>
      <c r="BR15" s="13"/>
      <c r="BS15" s="64"/>
      <c r="BT15" s="109">
        <f>入力シート!$C$6</f>
        <v>0</v>
      </c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10" t="str">
        <f>IF(AND(COUNTA(入力シート!$C$6)=1,COUNTA(入力シート!$C$7)=1),"",IF(AND(COUNTA(入力シート!$C$6)=1,COUNTA(入力シート!$C$7)=0),"様",""))</f>
        <v/>
      </c>
      <c r="CV15" s="110"/>
      <c r="CW15" s="14"/>
      <c r="CX15" s="11"/>
      <c r="CY15" s="11"/>
      <c r="CZ15" s="11"/>
      <c r="DA15" s="11"/>
      <c r="DB15" s="11"/>
      <c r="DC15" s="11"/>
      <c r="DD15" s="11"/>
    </row>
    <row r="16" spans="1:108" ht="24.75" customHeight="1" x14ac:dyDescent="0.2">
      <c r="A16" s="11"/>
      <c r="B16" s="13"/>
      <c r="C16" s="64"/>
      <c r="D16" s="111">
        <f>入力シート!$C$7</f>
        <v>0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0" t="str">
        <f>IF(COUNTA(入力シート!$C$7)=1,"様","")</f>
        <v/>
      </c>
      <c r="AF16" s="110"/>
      <c r="AG16" s="14"/>
      <c r="AH16" s="12"/>
      <c r="AI16" s="10"/>
      <c r="AJ16" s="13"/>
      <c r="AK16" s="64"/>
      <c r="AL16" s="111">
        <f>入力シート!$C$7</f>
        <v>0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0" t="str">
        <f>IF(COUNTA(入力シート!$C$7)=1,"様","")</f>
        <v/>
      </c>
      <c r="BN16" s="110"/>
      <c r="BO16" s="14"/>
      <c r="BP16" s="12"/>
      <c r="BQ16" s="10"/>
      <c r="BR16" s="13"/>
      <c r="BS16" s="64"/>
      <c r="BT16" s="111">
        <f>入力シート!$C$7</f>
        <v>0</v>
      </c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0" t="str">
        <f>IF(COUNTA(入力シート!$C$7)=1,"様","")</f>
        <v/>
      </c>
      <c r="CV16" s="110"/>
      <c r="CW16" s="14"/>
      <c r="CX16" s="11"/>
      <c r="CY16" s="11"/>
      <c r="CZ16" s="11"/>
      <c r="DA16" s="11"/>
      <c r="DB16" s="11"/>
      <c r="DC16" s="11"/>
      <c r="DD16" s="11"/>
    </row>
    <row r="17" spans="1:108" ht="19.5" customHeight="1" x14ac:dyDescent="0.2">
      <c r="A17" s="11"/>
      <c r="B17" s="13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4"/>
      <c r="AH17" s="12"/>
      <c r="AI17" s="10"/>
      <c r="AJ17" s="13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4"/>
      <c r="BP17" s="12"/>
      <c r="BQ17" s="10"/>
      <c r="BR17" s="13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4"/>
      <c r="CX17" s="11"/>
      <c r="CY17" s="11"/>
      <c r="CZ17" s="11"/>
      <c r="DA17" s="11"/>
      <c r="DB17" s="11"/>
      <c r="DC17" s="11"/>
      <c r="DD17" s="11"/>
    </row>
    <row r="18" spans="1:108" ht="19.5" customHeight="1" x14ac:dyDescent="0.2">
      <c r="A18" s="11"/>
      <c r="B18" s="13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4"/>
      <c r="AH18" s="12"/>
      <c r="AI18" s="10"/>
      <c r="AJ18" s="13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4"/>
      <c r="BP18" s="12"/>
      <c r="BQ18" s="10"/>
      <c r="BR18" s="13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4"/>
      <c r="CX18" s="11"/>
      <c r="CY18" s="11"/>
      <c r="CZ18" s="11"/>
      <c r="DA18" s="11"/>
      <c r="DB18" s="11"/>
      <c r="DC18" s="11"/>
      <c r="DD18" s="11"/>
    </row>
    <row r="19" spans="1:108" ht="17.25" customHeight="1" x14ac:dyDescent="0.2">
      <c r="A19" s="11"/>
      <c r="B19" s="89" t="s">
        <v>12</v>
      </c>
      <c r="C19" s="90"/>
      <c r="D19" s="90"/>
      <c r="E19" s="91"/>
      <c r="F19" s="50"/>
      <c r="G19" s="48"/>
      <c r="H19" s="48"/>
      <c r="I19" s="92" t="s">
        <v>10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48"/>
      <c r="W19" s="48"/>
      <c r="X19" s="49"/>
      <c r="Y19" s="50"/>
      <c r="Z19" s="92" t="s">
        <v>11</v>
      </c>
      <c r="AA19" s="92"/>
      <c r="AB19" s="92"/>
      <c r="AC19" s="92"/>
      <c r="AD19" s="92"/>
      <c r="AE19" s="92"/>
      <c r="AF19" s="92"/>
      <c r="AG19" s="28"/>
      <c r="AH19" s="12"/>
      <c r="AI19" s="10"/>
      <c r="AJ19" s="89" t="s">
        <v>12</v>
      </c>
      <c r="AK19" s="90"/>
      <c r="AL19" s="90"/>
      <c r="AM19" s="91"/>
      <c r="AN19" s="50"/>
      <c r="AO19" s="48"/>
      <c r="AP19" s="48"/>
      <c r="AQ19" s="92" t="s">
        <v>10</v>
      </c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48"/>
      <c r="BE19" s="48"/>
      <c r="BF19" s="49"/>
      <c r="BG19" s="50"/>
      <c r="BH19" s="92" t="s">
        <v>11</v>
      </c>
      <c r="BI19" s="92"/>
      <c r="BJ19" s="92"/>
      <c r="BK19" s="92"/>
      <c r="BL19" s="92"/>
      <c r="BM19" s="92"/>
      <c r="BN19" s="92"/>
      <c r="BO19" s="28"/>
      <c r="BP19" s="12"/>
      <c r="BQ19" s="10"/>
      <c r="BR19" s="89" t="s">
        <v>12</v>
      </c>
      <c r="BS19" s="90"/>
      <c r="BT19" s="90"/>
      <c r="BU19" s="91"/>
      <c r="BV19" s="50"/>
      <c r="BW19" s="48"/>
      <c r="BX19" s="48"/>
      <c r="BY19" s="92" t="s">
        <v>10</v>
      </c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48"/>
      <c r="CM19" s="48"/>
      <c r="CN19" s="49"/>
      <c r="CO19" s="50"/>
      <c r="CP19" s="92" t="s">
        <v>11</v>
      </c>
      <c r="CQ19" s="92"/>
      <c r="CR19" s="92"/>
      <c r="CS19" s="92"/>
      <c r="CT19" s="92"/>
      <c r="CU19" s="92"/>
      <c r="CV19" s="92"/>
      <c r="CW19" s="28"/>
      <c r="CX19" s="11"/>
      <c r="CY19" s="11"/>
      <c r="CZ19" s="11"/>
      <c r="DA19" s="11"/>
      <c r="DB19" s="11"/>
      <c r="DC19" s="11"/>
      <c r="DD19" s="11"/>
    </row>
    <row r="20" spans="1:108" ht="27" customHeight="1" x14ac:dyDescent="0.2">
      <c r="A20" s="11"/>
      <c r="B20" s="188">
        <f>入力シート!$D$8</f>
        <v>0</v>
      </c>
      <c r="C20" s="189"/>
      <c r="D20" s="189"/>
      <c r="E20" s="190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/>
      <c r="Y20" s="104">
        <f>入力シート!$D$9</f>
        <v>0</v>
      </c>
      <c r="Z20" s="105"/>
      <c r="AA20" s="105"/>
      <c r="AB20" s="105"/>
      <c r="AC20" s="105"/>
      <c r="AD20" s="105"/>
      <c r="AE20" s="105"/>
      <c r="AF20" s="105"/>
      <c r="AG20" s="106"/>
      <c r="AH20" s="12"/>
      <c r="AI20" s="10"/>
      <c r="AJ20" s="188">
        <f>入力シート!$D$8</f>
        <v>0</v>
      </c>
      <c r="AK20" s="189"/>
      <c r="AL20" s="189"/>
      <c r="AM20" s="190"/>
      <c r="AN20" s="17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9"/>
      <c r="BG20" s="104">
        <f>入力シート!$D$9</f>
        <v>0</v>
      </c>
      <c r="BH20" s="105"/>
      <c r="BI20" s="105"/>
      <c r="BJ20" s="105"/>
      <c r="BK20" s="105"/>
      <c r="BL20" s="105"/>
      <c r="BM20" s="105"/>
      <c r="BN20" s="105"/>
      <c r="BO20" s="106"/>
      <c r="BP20" s="12"/>
      <c r="BQ20" s="10"/>
      <c r="BR20" s="188">
        <f>入力シート!$D$8</f>
        <v>0</v>
      </c>
      <c r="BS20" s="189"/>
      <c r="BT20" s="189"/>
      <c r="BU20" s="190"/>
      <c r="BV20" s="17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9"/>
      <c r="CO20" s="104">
        <f>入力シート!$D$9</f>
        <v>0</v>
      </c>
      <c r="CP20" s="105"/>
      <c r="CQ20" s="105"/>
      <c r="CR20" s="105"/>
      <c r="CS20" s="105"/>
      <c r="CT20" s="105"/>
      <c r="CU20" s="105"/>
      <c r="CV20" s="105"/>
      <c r="CW20" s="106"/>
      <c r="CX20" s="11"/>
      <c r="CY20" s="11"/>
      <c r="CZ20" s="11"/>
      <c r="DA20" s="11"/>
      <c r="DB20" s="11"/>
      <c r="DC20" s="11"/>
      <c r="DD20" s="11"/>
    </row>
    <row r="21" spans="1:108" ht="17.25" customHeight="1" x14ac:dyDescent="0.2">
      <c r="A21" s="11"/>
      <c r="B21" s="50"/>
      <c r="C21" s="48"/>
      <c r="D21" s="92" t="s">
        <v>83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48"/>
      <c r="S21" s="49"/>
      <c r="T21" s="50"/>
      <c r="U21" s="48"/>
      <c r="V21" s="48"/>
      <c r="W21" s="92" t="s">
        <v>13</v>
      </c>
      <c r="X21" s="92"/>
      <c r="Y21" s="92"/>
      <c r="Z21" s="92"/>
      <c r="AA21" s="92"/>
      <c r="AB21" s="92"/>
      <c r="AC21" s="92"/>
      <c r="AD21" s="92"/>
      <c r="AE21" s="48"/>
      <c r="AF21" s="48"/>
      <c r="AG21" s="49"/>
      <c r="AH21" s="12"/>
      <c r="AI21" s="10"/>
      <c r="AJ21" s="50"/>
      <c r="AK21" s="48"/>
      <c r="AL21" s="92" t="s">
        <v>83</v>
      </c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48"/>
      <c r="BA21" s="49"/>
      <c r="BB21" s="50"/>
      <c r="BC21" s="48"/>
      <c r="BD21" s="48"/>
      <c r="BE21" s="92" t="s">
        <v>13</v>
      </c>
      <c r="BF21" s="92"/>
      <c r="BG21" s="92"/>
      <c r="BH21" s="92"/>
      <c r="BI21" s="92"/>
      <c r="BJ21" s="92"/>
      <c r="BK21" s="92"/>
      <c r="BL21" s="92"/>
      <c r="BM21" s="48"/>
      <c r="BN21" s="48"/>
      <c r="BO21" s="49"/>
      <c r="BP21" s="12"/>
      <c r="BQ21" s="10"/>
      <c r="BR21" s="50"/>
      <c r="BS21" s="48"/>
      <c r="BT21" s="92" t="s">
        <v>83</v>
      </c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48"/>
      <c r="CI21" s="49"/>
      <c r="CJ21" s="50"/>
      <c r="CK21" s="48"/>
      <c r="CL21" s="48"/>
      <c r="CM21" s="92" t="s">
        <v>13</v>
      </c>
      <c r="CN21" s="92"/>
      <c r="CO21" s="92"/>
      <c r="CP21" s="92"/>
      <c r="CQ21" s="92"/>
      <c r="CR21" s="92"/>
      <c r="CS21" s="92"/>
      <c r="CT21" s="92"/>
      <c r="CU21" s="48"/>
      <c r="CV21" s="48"/>
      <c r="CW21" s="49"/>
      <c r="CX21" s="11"/>
      <c r="CY21" s="11"/>
      <c r="CZ21" s="11"/>
      <c r="DA21" s="11"/>
      <c r="DB21" s="11"/>
      <c r="DC21" s="11"/>
      <c r="DD21" s="11"/>
    </row>
    <row r="22" spans="1:108" ht="30" customHeight="1" x14ac:dyDescent="0.2">
      <c r="A22" s="11"/>
      <c r="B22" s="191">
        <f>入力シート!$D$10</f>
        <v>0</v>
      </c>
      <c r="C22" s="192"/>
      <c r="D22" s="192"/>
      <c r="E22" s="113">
        <f>入力シート!$D$10</f>
        <v>0</v>
      </c>
      <c r="F22" s="113"/>
      <c r="G22" s="63" t="s">
        <v>45</v>
      </c>
      <c r="H22" s="114">
        <f>入力シート!$D$10</f>
        <v>0</v>
      </c>
      <c r="I22" s="114"/>
      <c r="J22" s="29" t="s">
        <v>14</v>
      </c>
      <c r="K22" s="192">
        <f>入力シート!$D$11</f>
        <v>0</v>
      </c>
      <c r="L22" s="192"/>
      <c r="M22" s="192"/>
      <c r="N22" s="113">
        <f>入力シート!$D$11</f>
        <v>0</v>
      </c>
      <c r="O22" s="113"/>
      <c r="P22" s="63" t="s">
        <v>45</v>
      </c>
      <c r="Q22" s="114">
        <f>入力シート!$D$11</f>
        <v>0</v>
      </c>
      <c r="R22" s="114"/>
      <c r="S22" s="30" t="s">
        <v>15</v>
      </c>
      <c r="T22" s="55" t="str">
        <f>IF(入力シート!$D$12="中間","","**")</f>
        <v>**</v>
      </c>
      <c r="U22" s="56" t="str">
        <f>IF(入力シート!$D$12="予定","","**")</f>
        <v>**</v>
      </c>
      <c r="V22" s="56" t="str">
        <f>IF(入力シート!$D$12="確定","","**")</f>
        <v>**</v>
      </c>
      <c r="W22" s="56" t="str">
        <f>IF(入力シート!$D$12="修正","","**")</f>
        <v>**</v>
      </c>
      <c r="X22" s="56" t="str">
        <f>IF(入力シート!$D$12="更正","","**")</f>
        <v>**</v>
      </c>
      <c r="Y22" s="56" t="str">
        <f>IF(入力シート!$D$12="決定","","**")</f>
        <v>**</v>
      </c>
      <c r="Z22" s="54"/>
      <c r="AA22" s="57" t="str">
        <f>IF(入力シート!$D$12="その他","","**")</f>
        <v>**</v>
      </c>
      <c r="AB22" s="20" t="s">
        <v>43</v>
      </c>
      <c r="AC22" s="115">
        <f>入力シート!$C$13</f>
        <v>0</v>
      </c>
      <c r="AD22" s="115"/>
      <c r="AE22" s="115"/>
      <c r="AF22" s="115"/>
      <c r="AG22" s="25" t="s">
        <v>44</v>
      </c>
      <c r="AH22" s="12"/>
      <c r="AI22" s="10"/>
      <c r="AJ22" s="191">
        <f>入力シート!$D$10</f>
        <v>0</v>
      </c>
      <c r="AK22" s="192"/>
      <c r="AL22" s="192"/>
      <c r="AM22" s="113">
        <f>入力シート!$D$10</f>
        <v>0</v>
      </c>
      <c r="AN22" s="113"/>
      <c r="AO22" s="63" t="s">
        <v>45</v>
      </c>
      <c r="AP22" s="114">
        <f>入力シート!$D$10</f>
        <v>0</v>
      </c>
      <c r="AQ22" s="114"/>
      <c r="AR22" s="29" t="s">
        <v>14</v>
      </c>
      <c r="AS22" s="192">
        <f>入力シート!$D$11</f>
        <v>0</v>
      </c>
      <c r="AT22" s="192"/>
      <c r="AU22" s="192"/>
      <c r="AV22" s="113">
        <f>入力シート!$D$11</f>
        <v>0</v>
      </c>
      <c r="AW22" s="113"/>
      <c r="AX22" s="63" t="s">
        <v>45</v>
      </c>
      <c r="AY22" s="114">
        <f>入力シート!$D$11</f>
        <v>0</v>
      </c>
      <c r="AZ22" s="114"/>
      <c r="BA22" s="30" t="s">
        <v>15</v>
      </c>
      <c r="BB22" s="55" t="str">
        <f>IF(入力シート!$D$12="中間","","**")</f>
        <v>**</v>
      </c>
      <c r="BC22" s="56" t="str">
        <f>IF(入力シート!$D$12="予定","","**")</f>
        <v>**</v>
      </c>
      <c r="BD22" s="56" t="str">
        <f>IF(入力シート!$D$12="確定","","**")</f>
        <v>**</v>
      </c>
      <c r="BE22" s="56" t="str">
        <f>IF(入力シート!$D$12="修正","","**")</f>
        <v>**</v>
      </c>
      <c r="BF22" s="56" t="str">
        <f>IF(入力シート!$D$12="更正","","**")</f>
        <v>**</v>
      </c>
      <c r="BG22" s="56" t="str">
        <f>IF(入力シート!$D$12="決定","","**")</f>
        <v>**</v>
      </c>
      <c r="BH22" s="54"/>
      <c r="BI22" s="57" t="str">
        <f>IF(入力シート!$D$12="その他","","**")</f>
        <v>**</v>
      </c>
      <c r="BJ22" s="20" t="s">
        <v>43</v>
      </c>
      <c r="BK22" s="115">
        <f>入力シート!$C$13</f>
        <v>0</v>
      </c>
      <c r="BL22" s="115"/>
      <c r="BM22" s="115"/>
      <c r="BN22" s="115"/>
      <c r="BO22" s="25" t="s">
        <v>44</v>
      </c>
      <c r="BP22" s="12"/>
      <c r="BQ22" s="10"/>
      <c r="BR22" s="191">
        <f>入力シート!$D$10</f>
        <v>0</v>
      </c>
      <c r="BS22" s="192"/>
      <c r="BT22" s="192"/>
      <c r="BU22" s="113">
        <f>入力シート!$D$10</f>
        <v>0</v>
      </c>
      <c r="BV22" s="113"/>
      <c r="BW22" s="63" t="s">
        <v>45</v>
      </c>
      <c r="BX22" s="114">
        <f>入力シート!$D$10</f>
        <v>0</v>
      </c>
      <c r="BY22" s="114"/>
      <c r="BZ22" s="29" t="s">
        <v>14</v>
      </c>
      <c r="CA22" s="192">
        <f>入力シート!$D$11</f>
        <v>0</v>
      </c>
      <c r="CB22" s="192"/>
      <c r="CC22" s="192"/>
      <c r="CD22" s="113">
        <f>入力シート!$D$11</f>
        <v>0</v>
      </c>
      <c r="CE22" s="113"/>
      <c r="CF22" s="63" t="s">
        <v>45</v>
      </c>
      <c r="CG22" s="114">
        <f>入力シート!$D$11</f>
        <v>0</v>
      </c>
      <c r="CH22" s="114"/>
      <c r="CI22" s="30" t="s">
        <v>15</v>
      </c>
      <c r="CJ22" s="55" t="str">
        <f>IF(入力シート!$D$12="中間","","**")</f>
        <v>**</v>
      </c>
      <c r="CK22" s="56" t="str">
        <f>IF(入力シート!$D$12="予定","","**")</f>
        <v>**</v>
      </c>
      <c r="CL22" s="56" t="str">
        <f>IF(入力シート!$D$12="確定","","**")</f>
        <v>**</v>
      </c>
      <c r="CM22" s="56" t="str">
        <f>IF(入力シート!$D$12="修正","","**")</f>
        <v>**</v>
      </c>
      <c r="CN22" s="56" t="str">
        <f>IF(入力シート!$D$12="更正","","**")</f>
        <v>**</v>
      </c>
      <c r="CO22" s="56" t="str">
        <f>IF(入力シート!$D$12="決定","","**")</f>
        <v>**</v>
      </c>
      <c r="CP22" s="54"/>
      <c r="CQ22" s="57" t="str">
        <f>IF(入力シート!$D$12="その他","","**")</f>
        <v>**</v>
      </c>
      <c r="CR22" s="20" t="s">
        <v>43</v>
      </c>
      <c r="CS22" s="115">
        <f>入力シート!$C$13</f>
        <v>0</v>
      </c>
      <c r="CT22" s="115"/>
      <c r="CU22" s="115"/>
      <c r="CV22" s="115"/>
      <c r="CW22" s="25" t="s">
        <v>44</v>
      </c>
      <c r="CX22" s="11"/>
      <c r="CY22" s="11"/>
      <c r="CZ22" s="11"/>
      <c r="DA22" s="11"/>
      <c r="DB22" s="11"/>
      <c r="DC22" s="11"/>
      <c r="DD22" s="11"/>
    </row>
    <row r="23" spans="1:108" ht="9" customHeight="1" x14ac:dyDescent="0.2">
      <c r="A23" s="11"/>
      <c r="B23" s="5"/>
      <c r="C23" s="6"/>
      <c r="D23" s="6"/>
      <c r="E23" s="6"/>
      <c r="F23" s="6"/>
      <c r="G23" s="6"/>
      <c r="H23" s="6"/>
      <c r="I23" s="7"/>
      <c r="J23" s="5"/>
      <c r="K23" s="7"/>
      <c r="L23" s="116" t="s">
        <v>21</v>
      </c>
      <c r="M23" s="117"/>
      <c r="N23" s="118" t="s">
        <v>22</v>
      </c>
      <c r="O23" s="119"/>
      <c r="P23" s="116" t="s">
        <v>23</v>
      </c>
      <c r="Q23" s="117"/>
      <c r="R23" s="118" t="s">
        <v>24</v>
      </c>
      <c r="S23" s="117"/>
      <c r="T23" s="118" t="s">
        <v>21</v>
      </c>
      <c r="U23" s="119"/>
      <c r="V23" s="116" t="s">
        <v>22</v>
      </c>
      <c r="W23" s="117"/>
      <c r="X23" s="118" t="s">
        <v>25</v>
      </c>
      <c r="Y23" s="117"/>
      <c r="Z23" s="118" t="s">
        <v>24</v>
      </c>
      <c r="AA23" s="119"/>
      <c r="AB23" s="116" t="s">
        <v>21</v>
      </c>
      <c r="AC23" s="117"/>
      <c r="AD23" s="118" t="s">
        <v>22</v>
      </c>
      <c r="AE23" s="117"/>
      <c r="AF23" s="118" t="s">
        <v>26</v>
      </c>
      <c r="AG23" s="119"/>
      <c r="AH23" s="12"/>
      <c r="AI23" s="10"/>
      <c r="AJ23" s="5"/>
      <c r="AK23" s="6"/>
      <c r="AL23" s="6"/>
      <c r="AM23" s="6"/>
      <c r="AN23" s="6"/>
      <c r="AO23" s="6"/>
      <c r="AP23" s="6"/>
      <c r="AQ23" s="7"/>
      <c r="AR23" s="5"/>
      <c r="AS23" s="7"/>
      <c r="AT23" s="116" t="s">
        <v>21</v>
      </c>
      <c r="AU23" s="117"/>
      <c r="AV23" s="118" t="s">
        <v>22</v>
      </c>
      <c r="AW23" s="119"/>
      <c r="AX23" s="116" t="s">
        <v>23</v>
      </c>
      <c r="AY23" s="117"/>
      <c r="AZ23" s="118" t="s">
        <v>24</v>
      </c>
      <c r="BA23" s="117"/>
      <c r="BB23" s="118" t="s">
        <v>21</v>
      </c>
      <c r="BC23" s="119"/>
      <c r="BD23" s="116" t="s">
        <v>22</v>
      </c>
      <c r="BE23" s="117"/>
      <c r="BF23" s="118" t="s">
        <v>25</v>
      </c>
      <c r="BG23" s="117"/>
      <c r="BH23" s="118" t="s">
        <v>24</v>
      </c>
      <c r="BI23" s="119"/>
      <c r="BJ23" s="116" t="s">
        <v>21</v>
      </c>
      <c r="BK23" s="117"/>
      <c r="BL23" s="118" t="s">
        <v>22</v>
      </c>
      <c r="BM23" s="117"/>
      <c r="BN23" s="118" t="s">
        <v>26</v>
      </c>
      <c r="BO23" s="119"/>
      <c r="BP23" s="12"/>
      <c r="BQ23" s="10"/>
      <c r="BR23" s="5"/>
      <c r="BS23" s="6"/>
      <c r="BT23" s="6"/>
      <c r="BU23" s="6"/>
      <c r="BV23" s="6"/>
      <c r="BW23" s="6"/>
      <c r="BX23" s="6"/>
      <c r="BY23" s="7"/>
      <c r="BZ23" s="5"/>
      <c r="CA23" s="7"/>
      <c r="CB23" s="116" t="s">
        <v>21</v>
      </c>
      <c r="CC23" s="117"/>
      <c r="CD23" s="118" t="s">
        <v>22</v>
      </c>
      <c r="CE23" s="119"/>
      <c r="CF23" s="116" t="s">
        <v>23</v>
      </c>
      <c r="CG23" s="117"/>
      <c r="CH23" s="118" t="s">
        <v>24</v>
      </c>
      <c r="CI23" s="117"/>
      <c r="CJ23" s="118" t="s">
        <v>21</v>
      </c>
      <c r="CK23" s="119"/>
      <c r="CL23" s="116" t="s">
        <v>22</v>
      </c>
      <c r="CM23" s="117"/>
      <c r="CN23" s="118" t="s">
        <v>25</v>
      </c>
      <c r="CO23" s="117"/>
      <c r="CP23" s="118" t="s">
        <v>24</v>
      </c>
      <c r="CQ23" s="119"/>
      <c r="CR23" s="116" t="s">
        <v>21</v>
      </c>
      <c r="CS23" s="117"/>
      <c r="CT23" s="118" t="s">
        <v>22</v>
      </c>
      <c r="CU23" s="117"/>
      <c r="CV23" s="118" t="s">
        <v>26</v>
      </c>
      <c r="CW23" s="119"/>
      <c r="CX23" s="11"/>
      <c r="CY23" s="11"/>
      <c r="CZ23" s="11"/>
      <c r="DA23" s="11"/>
      <c r="DB23" s="11"/>
      <c r="DC23" s="11"/>
      <c r="DD23" s="11"/>
    </row>
    <row r="24" spans="1:108" ht="34.5" customHeight="1" x14ac:dyDescent="0.2">
      <c r="A24" s="11"/>
      <c r="B24" s="8"/>
      <c r="C24" s="120" t="s">
        <v>16</v>
      </c>
      <c r="D24" s="120"/>
      <c r="E24" s="120"/>
      <c r="F24" s="120"/>
      <c r="G24" s="120"/>
      <c r="H24" s="120"/>
      <c r="I24" s="9"/>
      <c r="J24" s="36">
        <v>0</v>
      </c>
      <c r="K24" s="37">
        <v>1</v>
      </c>
      <c r="L24" s="121" t="str">
        <f>IF(入力シート!$D14&gt;=10000000000,INT(入力シート!$D14/10000000000),"")</f>
        <v/>
      </c>
      <c r="M24" s="122"/>
      <c r="N24" s="123" t="str">
        <f>IF(入力シート!$D14&gt;=1000000000,RIGHT(INT(入力シート!$D14/1000000000),1),"")</f>
        <v/>
      </c>
      <c r="O24" s="124"/>
      <c r="P24" s="121" t="str">
        <f>IF(入力シート!$D14&gt;=100000000,RIGHT(INT(入力シート!$D14/100000000),1),"")</f>
        <v/>
      </c>
      <c r="Q24" s="122"/>
      <c r="R24" s="123" t="str">
        <f>IF(入力シート!$D14&gt;=10000000,RIGHT(INT(入力シート!$D14/10000000),1),"")</f>
        <v/>
      </c>
      <c r="S24" s="122"/>
      <c r="T24" s="123" t="str">
        <f>IF(入力シート!$D14&gt;=1000000,RIGHT(INT(入力シート!$D14/1000000),1),"")</f>
        <v/>
      </c>
      <c r="U24" s="124"/>
      <c r="V24" s="121" t="str">
        <f>IF(入力シート!$D14&gt;=100000,RIGHT(INT(入力シート!$D14/100000),1),"")</f>
        <v/>
      </c>
      <c r="W24" s="122"/>
      <c r="X24" s="123" t="str">
        <f>IF(入力シート!$D14&gt;=10000,RIGHT(INT(入力シート!$D14/10000),1),"")</f>
        <v/>
      </c>
      <c r="Y24" s="122"/>
      <c r="Z24" s="123" t="str">
        <f>IF(入力シート!$D14&gt;=1000,RIGHT(INT(入力シート!$D14/1000),1),"")</f>
        <v/>
      </c>
      <c r="AA24" s="124"/>
      <c r="AB24" s="121" t="str">
        <f>IF(入力シート!$D14&gt;=100,RIGHT(INT(入力シート!$D14/100),1),"")</f>
        <v/>
      </c>
      <c r="AC24" s="122"/>
      <c r="AD24" s="123" t="str">
        <f>IF(入力シート!$D14&gt;=10,RIGHT(INT(入力シート!$D14/10),1),"")</f>
        <v/>
      </c>
      <c r="AE24" s="122"/>
      <c r="AF24" s="123" t="str">
        <f>IF(入力シート!$D14&gt;=1,RIGHT(入力シート!$D14,1),"")</f>
        <v/>
      </c>
      <c r="AG24" s="124"/>
      <c r="AH24" s="12"/>
      <c r="AI24" s="10"/>
      <c r="AJ24" s="8"/>
      <c r="AK24" s="120" t="s">
        <v>16</v>
      </c>
      <c r="AL24" s="120"/>
      <c r="AM24" s="120"/>
      <c r="AN24" s="120"/>
      <c r="AO24" s="120"/>
      <c r="AP24" s="120"/>
      <c r="AQ24" s="9"/>
      <c r="AR24" s="36">
        <v>0</v>
      </c>
      <c r="AS24" s="37">
        <v>1</v>
      </c>
      <c r="AT24" s="121" t="str">
        <f>IF(入力シート!$D14&gt;=10000000000,INT(入力シート!$D14/10000000000),"")</f>
        <v/>
      </c>
      <c r="AU24" s="122"/>
      <c r="AV24" s="123" t="str">
        <f>IF(入力シート!$D14&gt;=1000000000,RIGHT(INT(入力シート!$D14/1000000000),1),"")</f>
        <v/>
      </c>
      <c r="AW24" s="124"/>
      <c r="AX24" s="121" t="str">
        <f>IF(入力シート!$D14&gt;=100000000,RIGHT(INT(入力シート!$D14/100000000),1),"")</f>
        <v/>
      </c>
      <c r="AY24" s="122"/>
      <c r="AZ24" s="123" t="str">
        <f>IF(入力シート!$D14&gt;=10000000,RIGHT(INT(入力シート!$D14/10000000),1),"")</f>
        <v/>
      </c>
      <c r="BA24" s="122"/>
      <c r="BB24" s="123" t="str">
        <f>IF(入力シート!$D14&gt;=1000000,RIGHT(INT(入力シート!$D14/1000000),1),"")</f>
        <v/>
      </c>
      <c r="BC24" s="124"/>
      <c r="BD24" s="121" t="str">
        <f>IF(入力シート!$D14&gt;=100000,RIGHT(INT(入力シート!$D14/100000),1),"")</f>
        <v/>
      </c>
      <c r="BE24" s="122"/>
      <c r="BF24" s="123" t="str">
        <f>IF(入力シート!$D14&gt;=10000,RIGHT(INT(入力シート!$D14/10000),1),"")</f>
        <v/>
      </c>
      <c r="BG24" s="122"/>
      <c r="BH24" s="123" t="str">
        <f>IF(入力シート!$D14&gt;=1000,RIGHT(INT(入力シート!$D14/1000),1),"")</f>
        <v/>
      </c>
      <c r="BI24" s="124"/>
      <c r="BJ24" s="121" t="str">
        <f>IF(入力シート!$D14&gt;=100,RIGHT(INT(入力シート!$D14/100),1),"")</f>
        <v/>
      </c>
      <c r="BK24" s="122"/>
      <c r="BL24" s="123" t="str">
        <f>IF(入力シート!$D14&gt;=10,RIGHT(INT(入力シート!$D14/10),1),"")</f>
        <v/>
      </c>
      <c r="BM24" s="122"/>
      <c r="BN24" s="123" t="str">
        <f>IF(入力シート!$D14&gt;=1,RIGHT(入力シート!$D14,1),"")</f>
        <v/>
      </c>
      <c r="BO24" s="124"/>
      <c r="BP24" s="12"/>
      <c r="BQ24" s="10"/>
      <c r="BR24" s="8"/>
      <c r="BS24" s="120" t="s">
        <v>16</v>
      </c>
      <c r="BT24" s="120"/>
      <c r="BU24" s="120"/>
      <c r="BV24" s="120"/>
      <c r="BW24" s="120"/>
      <c r="BX24" s="120"/>
      <c r="BY24" s="9"/>
      <c r="BZ24" s="36">
        <v>0</v>
      </c>
      <c r="CA24" s="37">
        <v>1</v>
      </c>
      <c r="CB24" s="121" t="str">
        <f>IF(入力シート!$D14&gt;=10000000000,INT(入力シート!$D14/10000000000),"")</f>
        <v/>
      </c>
      <c r="CC24" s="122"/>
      <c r="CD24" s="123" t="str">
        <f>IF(入力シート!$D14&gt;=1000000000,RIGHT(INT(入力シート!$D14/1000000000),1),"")</f>
        <v/>
      </c>
      <c r="CE24" s="124"/>
      <c r="CF24" s="121" t="str">
        <f>IF(入力シート!$D14&gt;=100000000,RIGHT(INT(入力シート!$D14/100000000),1),"")</f>
        <v/>
      </c>
      <c r="CG24" s="122"/>
      <c r="CH24" s="123" t="str">
        <f>IF(入力シート!$D14&gt;=10000000,RIGHT(INT(入力シート!$D14/10000000),1),"")</f>
        <v/>
      </c>
      <c r="CI24" s="122"/>
      <c r="CJ24" s="123" t="str">
        <f>IF(入力シート!$D14&gt;=1000000,RIGHT(INT(入力シート!$D14/1000000),1),"")</f>
        <v/>
      </c>
      <c r="CK24" s="124"/>
      <c r="CL24" s="121" t="str">
        <f>IF(入力シート!$D14&gt;=100000,RIGHT(INT(入力シート!$D14/100000),1),"")</f>
        <v/>
      </c>
      <c r="CM24" s="122"/>
      <c r="CN24" s="123" t="str">
        <f>IF(入力シート!$D14&gt;=10000,RIGHT(INT(入力シート!$D14/10000),1),"")</f>
        <v/>
      </c>
      <c r="CO24" s="122"/>
      <c r="CP24" s="123" t="str">
        <f>IF(入力シート!$D14&gt;=1000,RIGHT(INT(入力シート!$D14/1000),1),"")</f>
        <v/>
      </c>
      <c r="CQ24" s="124"/>
      <c r="CR24" s="121" t="str">
        <f>IF(入力シート!$D14&gt;=100,RIGHT(INT(入力シート!$D14/100),1),"")</f>
        <v/>
      </c>
      <c r="CS24" s="122"/>
      <c r="CT24" s="123" t="str">
        <f>IF(入力シート!$D14&gt;=10,RIGHT(INT(入力シート!$D14/10),1),"")</f>
        <v/>
      </c>
      <c r="CU24" s="122"/>
      <c r="CV24" s="123" t="str">
        <f>IF(入力シート!$D14&gt;=1,RIGHT(入力シート!$D14,1),"")</f>
        <v/>
      </c>
      <c r="CW24" s="124"/>
      <c r="CX24" s="11"/>
      <c r="CY24" s="11"/>
      <c r="CZ24" s="11"/>
      <c r="DA24" s="11"/>
      <c r="DB24" s="11"/>
      <c r="DC24" s="11"/>
      <c r="DD24" s="11"/>
    </row>
    <row r="25" spans="1:108" ht="34.5" customHeight="1" x14ac:dyDescent="0.2">
      <c r="A25" s="11"/>
      <c r="B25" s="2"/>
      <c r="C25" s="102" t="s">
        <v>17</v>
      </c>
      <c r="D25" s="102"/>
      <c r="E25" s="102"/>
      <c r="F25" s="102"/>
      <c r="G25" s="102"/>
      <c r="H25" s="102"/>
      <c r="I25" s="4"/>
      <c r="J25" s="38">
        <v>0</v>
      </c>
      <c r="K25" s="39">
        <v>2</v>
      </c>
      <c r="L25" s="125" t="str">
        <f>IF(入力シート!$D15&gt;=10000000000,INT(入力シート!$D15/10000000000),"")</f>
        <v/>
      </c>
      <c r="M25" s="126"/>
      <c r="N25" s="127" t="str">
        <f>IF(入力シート!$D15&gt;=1000000000,RIGHT(INT(入力シート!$D15/1000000000),1),"")</f>
        <v/>
      </c>
      <c r="O25" s="128"/>
      <c r="P25" s="125" t="str">
        <f>IF(入力シート!$D15&gt;=100000000,RIGHT(INT(入力シート!$D15/100000000),1),"")</f>
        <v/>
      </c>
      <c r="Q25" s="126"/>
      <c r="R25" s="127" t="str">
        <f>IF(入力シート!$D15&gt;=10000000,RIGHT(INT(入力シート!$D15/10000000),1),"")</f>
        <v/>
      </c>
      <c r="S25" s="126"/>
      <c r="T25" s="127" t="str">
        <f>IF(入力シート!$D15&gt;=1000000,RIGHT(INT(入力シート!$D15/1000000),1),"")</f>
        <v/>
      </c>
      <c r="U25" s="128"/>
      <c r="V25" s="125" t="str">
        <f>IF(入力シート!$D15&gt;=100000,RIGHT(INT(入力シート!$D15/100000),1),"")</f>
        <v/>
      </c>
      <c r="W25" s="126"/>
      <c r="X25" s="127" t="str">
        <f>IF(入力シート!$D15&gt;=10000,RIGHT(INT(入力シート!$D15/10000),1),"")</f>
        <v/>
      </c>
      <c r="Y25" s="126"/>
      <c r="Z25" s="127" t="str">
        <f>IF(入力シート!$D15&gt;=1000,RIGHT(INT(入力シート!$D15/1000),1),"")</f>
        <v/>
      </c>
      <c r="AA25" s="128"/>
      <c r="AB25" s="125" t="str">
        <f>IF(入力シート!$D15&gt;=100,RIGHT(INT(入力シート!$D15/100),1),"")</f>
        <v/>
      </c>
      <c r="AC25" s="126"/>
      <c r="AD25" s="127" t="str">
        <f>IF(入力シート!$D15&gt;=10,RIGHT(INT(入力シート!$D15/10),1),"")</f>
        <v/>
      </c>
      <c r="AE25" s="126"/>
      <c r="AF25" s="127" t="str">
        <f>IF(入力シート!$D15&gt;=1,RIGHT(入力シート!$D15,1),"")</f>
        <v/>
      </c>
      <c r="AG25" s="128"/>
      <c r="AH25" s="12"/>
      <c r="AI25" s="10"/>
      <c r="AJ25" s="2"/>
      <c r="AK25" s="102" t="s">
        <v>17</v>
      </c>
      <c r="AL25" s="102"/>
      <c r="AM25" s="102"/>
      <c r="AN25" s="102"/>
      <c r="AO25" s="102"/>
      <c r="AP25" s="102"/>
      <c r="AQ25" s="4"/>
      <c r="AR25" s="38">
        <v>0</v>
      </c>
      <c r="AS25" s="39">
        <v>2</v>
      </c>
      <c r="AT25" s="125" t="str">
        <f>IF(入力シート!$D15&gt;=10000000000,INT(入力シート!$D15/10000000000),"")</f>
        <v/>
      </c>
      <c r="AU25" s="126"/>
      <c r="AV25" s="127" t="str">
        <f>IF(入力シート!$D15&gt;=1000000000,RIGHT(INT(入力シート!$D15/1000000000),1),"")</f>
        <v/>
      </c>
      <c r="AW25" s="128"/>
      <c r="AX25" s="125" t="str">
        <f>IF(入力シート!$D15&gt;=100000000,RIGHT(INT(入力シート!$D15/100000000),1),"")</f>
        <v/>
      </c>
      <c r="AY25" s="126"/>
      <c r="AZ25" s="127" t="str">
        <f>IF(入力シート!$D15&gt;=10000000,RIGHT(INT(入力シート!$D15/10000000),1),"")</f>
        <v/>
      </c>
      <c r="BA25" s="126"/>
      <c r="BB25" s="127" t="str">
        <f>IF(入力シート!$D15&gt;=1000000,RIGHT(INT(入力シート!$D15/1000000),1),"")</f>
        <v/>
      </c>
      <c r="BC25" s="128"/>
      <c r="BD25" s="125" t="str">
        <f>IF(入力シート!$D15&gt;=100000,RIGHT(INT(入力シート!$D15/100000),1),"")</f>
        <v/>
      </c>
      <c r="BE25" s="126"/>
      <c r="BF25" s="127" t="str">
        <f>IF(入力シート!$D15&gt;=10000,RIGHT(INT(入力シート!$D15/10000),1),"")</f>
        <v/>
      </c>
      <c r="BG25" s="126"/>
      <c r="BH25" s="127" t="str">
        <f>IF(入力シート!$D15&gt;=1000,RIGHT(INT(入力シート!$D15/1000),1),"")</f>
        <v/>
      </c>
      <c r="BI25" s="128"/>
      <c r="BJ25" s="125" t="str">
        <f>IF(入力シート!$D15&gt;=100,RIGHT(INT(入力シート!$D15/100),1),"")</f>
        <v/>
      </c>
      <c r="BK25" s="126"/>
      <c r="BL25" s="127" t="str">
        <f>IF(入力シート!$D15&gt;=10,RIGHT(INT(入力シート!$D15/10),1),"")</f>
        <v/>
      </c>
      <c r="BM25" s="126"/>
      <c r="BN25" s="127" t="str">
        <f>IF(入力シート!$D15&gt;=1,RIGHT(入力シート!$D15,1),"")</f>
        <v/>
      </c>
      <c r="BO25" s="128"/>
      <c r="BP25" s="12"/>
      <c r="BQ25" s="10"/>
      <c r="BR25" s="2"/>
      <c r="BS25" s="102" t="s">
        <v>17</v>
      </c>
      <c r="BT25" s="102"/>
      <c r="BU25" s="102"/>
      <c r="BV25" s="102"/>
      <c r="BW25" s="102"/>
      <c r="BX25" s="102"/>
      <c r="BY25" s="4"/>
      <c r="BZ25" s="38">
        <v>0</v>
      </c>
      <c r="CA25" s="39">
        <v>2</v>
      </c>
      <c r="CB25" s="125" t="str">
        <f>IF(入力シート!$D15&gt;=10000000000,INT(入力シート!$D15/10000000000),"")</f>
        <v/>
      </c>
      <c r="CC25" s="126"/>
      <c r="CD25" s="127" t="str">
        <f>IF(入力シート!$D15&gt;=1000000000,RIGHT(INT(入力シート!$D15/1000000000),1),"")</f>
        <v/>
      </c>
      <c r="CE25" s="128"/>
      <c r="CF25" s="125" t="str">
        <f>IF(入力シート!$D15&gt;=100000000,RIGHT(INT(入力シート!$D15/100000000),1),"")</f>
        <v/>
      </c>
      <c r="CG25" s="126"/>
      <c r="CH25" s="127" t="str">
        <f>IF(入力シート!$D15&gt;=10000000,RIGHT(INT(入力シート!$D15/10000000),1),"")</f>
        <v/>
      </c>
      <c r="CI25" s="126"/>
      <c r="CJ25" s="127" t="str">
        <f>IF(入力シート!$D15&gt;=1000000,RIGHT(INT(入力シート!$D15/1000000),1),"")</f>
        <v/>
      </c>
      <c r="CK25" s="128"/>
      <c r="CL25" s="125" t="str">
        <f>IF(入力シート!$D15&gt;=100000,RIGHT(INT(入力シート!$D15/100000),1),"")</f>
        <v/>
      </c>
      <c r="CM25" s="126"/>
      <c r="CN25" s="127" t="str">
        <f>IF(入力シート!$D15&gt;=10000,RIGHT(INT(入力シート!$D15/10000),1),"")</f>
        <v/>
      </c>
      <c r="CO25" s="126"/>
      <c r="CP25" s="127" t="str">
        <f>IF(入力シート!$D15&gt;=1000,RIGHT(INT(入力シート!$D15/1000),1),"")</f>
        <v/>
      </c>
      <c r="CQ25" s="128"/>
      <c r="CR25" s="125" t="str">
        <f>IF(入力シート!$D15&gt;=100,RIGHT(INT(入力シート!$D15/100),1),"")</f>
        <v/>
      </c>
      <c r="CS25" s="126"/>
      <c r="CT25" s="127" t="str">
        <f>IF(入力シート!$D15&gt;=10,RIGHT(INT(入力シート!$D15/10),1),"")</f>
        <v/>
      </c>
      <c r="CU25" s="126"/>
      <c r="CV25" s="127" t="str">
        <f>IF(入力シート!$D15&gt;=1,RIGHT(入力シート!$D15,1),"")</f>
        <v/>
      </c>
      <c r="CW25" s="128"/>
      <c r="CX25" s="11"/>
      <c r="CY25" s="11"/>
      <c r="CZ25" s="11"/>
      <c r="DA25" s="11"/>
      <c r="DB25" s="11"/>
      <c r="DC25" s="11"/>
      <c r="DD25" s="11"/>
    </row>
    <row r="26" spans="1:108" ht="34.5" customHeight="1" x14ac:dyDescent="0.2">
      <c r="A26" s="11"/>
      <c r="B26" s="2"/>
      <c r="C26" s="102" t="s">
        <v>18</v>
      </c>
      <c r="D26" s="102"/>
      <c r="E26" s="102"/>
      <c r="F26" s="102"/>
      <c r="G26" s="102"/>
      <c r="H26" s="102"/>
      <c r="I26" s="4"/>
      <c r="J26" s="38">
        <v>0</v>
      </c>
      <c r="K26" s="39">
        <v>3</v>
      </c>
      <c r="L26" s="125" t="str">
        <f>IF(入力シート!$D16&gt;=10000000000,INT(入力シート!$D16/10000000000),"")</f>
        <v/>
      </c>
      <c r="M26" s="126"/>
      <c r="N26" s="127" t="str">
        <f>IF(入力シート!$D16&gt;=1000000000,RIGHT(INT(入力シート!$D16/1000000000),1),"")</f>
        <v/>
      </c>
      <c r="O26" s="128"/>
      <c r="P26" s="125" t="str">
        <f>IF(入力シート!$D16&gt;=100000000,RIGHT(INT(入力シート!$D16/100000000),1),"")</f>
        <v/>
      </c>
      <c r="Q26" s="126"/>
      <c r="R26" s="127" t="str">
        <f>IF(入力シート!$D16&gt;=10000000,RIGHT(INT(入力シート!$D16/10000000),1),"")</f>
        <v/>
      </c>
      <c r="S26" s="126"/>
      <c r="T26" s="127" t="str">
        <f>IF(入力シート!$D16&gt;=1000000,RIGHT(INT(入力シート!$D16/1000000),1),"")</f>
        <v/>
      </c>
      <c r="U26" s="128"/>
      <c r="V26" s="125" t="str">
        <f>IF(入力シート!$D16&gt;=100000,RIGHT(INT(入力シート!$D16/100000),1),"")</f>
        <v/>
      </c>
      <c r="W26" s="126"/>
      <c r="X26" s="127" t="str">
        <f>IF(入力シート!$D16&gt;=10000,RIGHT(INT(入力シート!$D16/10000),1),"")</f>
        <v/>
      </c>
      <c r="Y26" s="126"/>
      <c r="Z26" s="127" t="str">
        <f>IF(入力シート!$D16&gt;=1000,RIGHT(INT(入力シート!$D16/1000),1),"")</f>
        <v/>
      </c>
      <c r="AA26" s="128"/>
      <c r="AB26" s="125" t="str">
        <f>IF(入力シート!$D16&gt;=100,RIGHT(INT(入力シート!$D16/100),1),"")</f>
        <v/>
      </c>
      <c r="AC26" s="126"/>
      <c r="AD26" s="127" t="str">
        <f>IF(入力シート!$D16&gt;=10,RIGHT(INT(入力シート!$D16/10),1),"")</f>
        <v/>
      </c>
      <c r="AE26" s="126"/>
      <c r="AF26" s="127" t="str">
        <f>IF(入力シート!$D16&gt;=1,RIGHT(入力シート!$D16,1),"")</f>
        <v/>
      </c>
      <c r="AG26" s="128"/>
      <c r="AH26" s="12"/>
      <c r="AI26" s="10"/>
      <c r="AJ26" s="2"/>
      <c r="AK26" s="102" t="s">
        <v>18</v>
      </c>
      <c r="AL26" s="102"/>
      <c r="AM26" s="102"/>
      <c r="AN26" s="102"/>
      <c r="AO26" s="102"/>
      <c r="AP26" s="102"/>
      <c r="AQ26" s="4"/>
      <c r="AR26" s="38">
        <v>0</v>
      </c>
      <c r="AS26" s="39">
        <v>3</v>
      </c>
      <c r="AT26" s="125" t="str">
        <f>IF(入力シート!$D16&gt;=10000000000,INT(入力シート!$D16/10000000000),"")</f>
        <v/>
      </c>
      <c r="AU26" s="126"/>
      <c r="AV26" s="127" t="str">
        <f>IF(入力シート!$D16&gt;=1000000000,RIGHT(INT(入力シート!$D16/1000000000),1),"")</f>
        <v/>
      </c>
      <c r="AW26" s="128"/>
      <c r="AX26" s="125" t="str">
        <f>IF(入力シート!$D16&gt;=100000000,RIGHT(INT(入力シート!$D16/100000000),1),"")</f>
        <v/>
      </c>
      <c r="AY26" s="126"/>
      <c r="AZ26" s="127" t="str">
        <f>IF(入力シート!$D16&gt;=10000000,RIGHT(INT(入力シート!$D16/10000000),1),"")</f>
        <v/>
      </c>
      <c r="BA26" s="126"/>
      <c r="BB26" s="127" t="str">
        <f>IF(入力シート!$D16&gt;=1000000,RIGHT(INT(入力シート!$D16/1000000),1),"")</f>
        <v/>
      </c>
      <c r="BC26" s="128"/>
      <c r="BD26" s="125" t="str">
        <f>IF(入力シート!$D16&gt;=100000,RIGHT(INT(入力シート!$D16/100000),1),"")</f>
        <v/>
      </c>
      <c r="BE26" s="126"/>
      <c r="BF26" s="127" t="str">
        <f>IF(入力シート!$D16&gt;=10000,RIGHT(INT(入力シート!$D16/10000),1),"")</f>
        <v/>
      </c>
      <c r="BG26" s="126"/>
      <c r="BH26" s="127" t="str">
        <f>IF(入力シート!$D16&gt;=1000,RIGHT(INT(入力シート!$D16/1000),1),"")</f>
        <v/>
      </c>
      <c r="BI26" s="128"/>
      <c r="BJ26" s="125" t="str">
        <f>IF(入力シート!$D16&gt;=100,RIGHT(INT(入力シート!$D16/100),1),"")</f>
        <v/>
      </c>
      <c r="BK26" s="126"/>
      <c r="BL26" s="127" t="str">
        <f>IF(入力シート!$D16&gt;=10,RIGHT(INT(入力シート!$D16/10),1),"")</f>
        <v/>
      </c>
      <c r="BM26" s="126"/>
      <c r="BN26" s="127" t="str">
        <f>IF(入力シート!$D16&gt;=1,RIGHT(入力シート!$D16,1),"")</f>
        <v/>
      </c>
      <c r="BO26" s="128"/>
      <c r="BP26" s="12"/>
      <c r="BQ26" s="10"/>
      <c r="BR26" s="2"/>
      <c r="BS26" s="102" t="s">
        <v>18</v>
      </c>
      <c r="BT26" s="102"/>
      <c r="BU26" s="102"/>
      <c r="BV26" s="102"/>
      <c r="BW26" s="102"/>
      <c r="BX26" s="102"/>
      <c r="BY26" s="4"/>
      <c r="BZ26" s="38">
        <v>0</v>
      </c>
      <c r="CA26" s="39">
        <v>3</v>
      </c>
      <c r="CB26" s="125" t="str">
        <f>IF(入力シート!$D16&gt;=10000000000,INT(入力シート!$D16/10000000000),"")</f>
        <v/>
      </c>
      <c r="CC26" s="126"/>
      <c r="CD26" s="127" t="str">
        <f>IF(入力シート!$D16&gt;=1000000000,RIGHT(INT(入力シート!$D16/1000000000),1),"")</f>
        <v/>
      </c>
      <c r="CE26" s="128"/>
      <c r="CF26" s="125" t="str">
        <f>IF(入力シート!$D16&gt;=100000000,RIGHT(INT(入力シート!$D16/100000000),1),"")</f>
        <v/>
      </c>
      <c r="CG26" s="126"/>
      <c r="CH26" s="127" t="str">
        <f>IF(入力シート!$D16&gt;=10000000,RIGHT(INT(入力シート!$D16/10000000),1),"")</f>
        <v/>
      </c>
      <c r="CI26" s="126"/>
      <c r="CJ26" s="127" t="str">
        <f>IF(入力シート!$D16&gt;=1000000,RIGHT(INT(入力シート!$D16/1000000),1),"")</f>
        <v/>
      </c>
      <c r="CK26" s="128"/>
      <c r="CL26" s="125" t="str">
        <f>IF(入力シート!$D16&gt;=100000,RIGHT(INT(入力シート!$D16/100000),1),"")</f>
        <v/>
      </c>
      <c r="CM26" s="126"/>
      <c r="CN26" s="127" t="str">
        <f>IF(入力シート!$D16&gt;=10000,RIGHT(INT(入力シート!$D16/10000),1),"")</f>
        <v/>
      </c>
      <c r="CO26" s="126"/>
      <c r="CP26" s="127" t="str">
        <f>IF(入力シート!$D16&gt;=1000,RIGHT(INT(入力シート!$D16/1000),1),"")</f>
        <v/>
      </c>
      <c r="CQ26" s="128"/>
      <c r="CR26" s="125" t="str">
        <f>IF(入力シート!$D16&gt;=100,RIGHT(INT(入力シート!$D16/100),1),"")</f>
        <v/>
      </c>
      <c r="CS26" s="126"/>
      <c r="CT26" s="127" t="str">
        <f>IF(入力シート!$D16&gt;=10,RIGHT(INT(入力シート!$D16/10),1),"")</f>
        <v/>
      </c>
      <c r="CU26" s="126"/>
      <c r="CV26" s="127" t="str">
        <f>IF(入力シート!$D16&gt;=1,RIGHT(入力シート!$D16,1),"")</f>
        <v/>
      </c>
      <c r="CW26" s="128"/>
      <c r="CX26" s="11"/>
      <c r="CY26" s="11"/>
      <c r="CZ26" s="11"/>
      <c r="DA26" s="11"/>
      <c r="DB26" s="11"/>
      <c r="DC26" s="11"/>
      <c r="DD26" s="11"/>
    </row>
    <row r="27" spans="1:108" ht="34.5" customHeight="1" thickBot="1" x14ac:dyDescent="0.25">
      <c r="A27" s="11"/>
      <c r="B27" s="5"/>
      <c r="C27" s="133" t="s">
        <v>19</v>
      </c>
      <c r="D27" s="133"/>
      <c r="E27" s="133"/>
      <c r="F27" s="133"/>
      <c r="G27" s="133"/>
      <c r="H27" s="133"/>
      <c r="I27" s="7"/>
      <c r="J27" s="33">
        <v>0</v>
      </c>
      <c r="K27" s="34">
        <v>4</v>
      </c>
      <c r="L27" s="129" t="str">
        <f>IF(入力シート!$D17&gt;=10000000000,INT(入力シート!$D17/10000000000),"")</f>
        <v/>
      </c>
      <c r="M27" s="130"/>
      <c r="N27" s="131" t="str">
        <f>IF(入力シート!$D17&gt;=1000000000,RIGHT(INT(入力シート!$D17/1000000000),1),"")</f>
        <v/>
      </c>
      <c r="O27" s="132"/>
      <c r="P27" s="129" t="str">
        <f>IF(入力シート!$D17&gt;=100000000,RIGHT(INT(入力シート!$D17/100000000),1),"")</f>
        <v/>
      </c>
      <c r="Q27" s="130"/>
      <c r="R27" s="131" t="str">
        <f>IF(入力シート!$D17&gt;=10000000,RIGHT(INT(入力シート!$D17/10000000),1),"")</f>
        <v/>
      </c>
      <c r="S27" s="130"/>
      <c r="T27" s="131" t="str">
        <f>IF(入力シート!$D17&gt;=1000000,RIGHT(INT(入力シート!$D17/1000000),1),"")</f>
        <v/>
      </c>
      <c r="U27" s="132"/>
      <c r="V27" s="129" t="str">
        <f>IF(入力シート!$D17&gt;=100000,RIGHT(INT(入力シート!$D17/100000),1),"")</f>
        <v/>
      </c>
      <c r="W27" s="130"/>
      <c r="X27" s="131" t="str">
        <f>IF(入力シート!$D17&gt;=10000,RIGHT(INT(入力シート!$D17/10000),1),"")</f>
        <v/>
      </c>
      <c r="Y27" s="130"/>
      <c r="Z27" s="131" t="str">
        <f>IF(入力シート!$D17&gt;=1000,RIGHT(INT(入力シート!$D17/1000),1),"")</f>
        <v/>
      </c>
      <c r="AA27" s="132"/>
      <c r="AB27" s="129" t="str">
        <f>IF(入力シート!$D17&gt;=100,RIGHT(INT(入力シート!$D17/100),1),"")</f>
        <v/>
      </c>
      <c r="AC27" s="130"/>
      <c r="AD27" s="131" t="str">
        <f>IF(入力シート!$D17&gt;=10,RIGHT(INT(入力シート!$D17/10),1),"")</f>
        <v/>
      </c>
      <c r="AE27" s="130"/>
      <c r="AF27" s="131" t="str">
        <f>IF(入力シート!$D17&gt;=1,RIGHT(入力シート!$D17,1),"")</f>
        <v/>
      </c>
      <c r="AG27" s="132"/>
      <c r="AH27" s="12"/>
      <c r="AI27" s="10"/>
      <c r="AJ27" s="5"/>
      <c r="AK27" s="133" t="s">
        <v>19</v>
      </c>
      <c r="AL27" s="133"/>
      <c r="AM27" s="133"/>
      <c r="AN27" s="133"/>
      <c r="AO27" s="133"/>
      <c r="AP27" s="133"/>
      <c r="AQ27" s="7"/>
      <c r="AR27" s="33">
        <v>0</v>
      </c>
      <c r="AS27" s="34">
        <v>4</v>
      </c>
      <c r="AT27" s="129" t="str">
        <f>IF(入力シート!$D17&gt;=10000000000,INT(入力シート!$D17/10000000000),"")</f>
        <v/>
      </c>
      <c r="AU27" s="130"/>
      <c r="AV27" s="131" t="str">
        <f>IF(入力シート!$D17&gt;=1000000000,RIGHT(INT(入力シート!$D17/1000000000),1),"")</f>
        <v/>
      </c>
      <c r="AW27" s="132"/>
      <c r="AX27" s="129" t="str">
        <f>IF(入力シート!$D17&gt;=100000000,RIGHT(INT(入力シート!$D17/100000000),1),"")</f>
        <v/>
      </c>
      <c r="AY27" s="130"/>
      <c r="AZ27" s="131" t="str">
        <f>IF(入力シート!$D17&gt;=10000000,RIGHT(INT(入力シート!$D17/10000000),1),"")</f>
        <v/>
      </c>
      <c r="BA27" s="130"/>
      <c r="BB27" s="131" t="str">
        <f>IF(入力シート!$D17&gt;=1000000,RIGHT(INT(入力シート!$D17/1000000),1),"")</f>
        <v/>
      </c>
      <c r="BC27" s="132"/>
      <c r="BD27" s="129" t="str">
        <f>IF(入力シート!$D17&gt;=100000,RIGHT(INT(入力シート!$D17/100000),1),"")</f>
        <v/>
      </c>
      <c r="BE27" s="130"/>
      <c r="BF27" s="131" t="str">
        <f>IF(入力シート!$D17&gt;=10000,RIGHT(INT(入力シート!$D17/10000),1),"")</f>
        <v/>
      </c>
      <c r="BG27" s="130"/>
      <c r="BH27" s="131" t="str">
        <f>IF(入力シート!$D17&gt;=1000,RIGHT(INT(入力シート!$D17/1000),1),"")</f>
        <v/>
      </c>
      <c r="BI27" s="132"/>
      <c r="BJ27" s="129" t="str">
        <f>IF(入力シート!$D17&gt;=100,RIGHT(INT(入力シート!$D17/100),1),"")</f>
        <v/>
      </c>
      <c r="BK27" s="130"/>
      <c r="BL27" s="131" t="str">
        <f>IF(入力シート!$D17&gt;=10,RIGHT(INT(入力シート!$D17/10),1),"")</f>
        <v/>
      </c>
      <c r="BM27" s="130"/>
      <c r="BN27" s="131" t="str">
        <f>IF(入力シート!$D17&gt;=1,RIGHT(入力シート!$D17,1),"")</f>
        <v/>
      </c>
      <c r="BO27" s="132"/>
      <c r="BP27" s="12"/>
      <c r="BQ27" s="10"/>
      <c r="BR27" s="5"/>
      <c r="BS27" s="133" t="s">
        <v>19</v>
      </c>
      <c r="BT27" s="133"/>
      <c r="BU27" s="133"/>
      <c r="BV27" s="133"/>
      <c r="BW27" s="133"/>
      <c r="BX27" s="133"/>
      <c r="BY27" s="7"/>
      <c r="BZ27" s="33">
        <v>0</v>
      </c>
      <c r="CA27" s="34">
        <v>4</v>
      </c>
      <c r="CB27" s="129" t="str">
        <f>IF(入力シート!$D17&gt;=10000000000,INT(入力シート!$D17/10000000000),"")</f>
        <v/>
      </c>
      <c r="CC27" s="130"/>
      <c r="CD27" s="131" t="str">
        <f>IF(入力シート!$D17&gt;=1000000000,RIGHT(INT(入力シート!$D17/1000000000),1),"")</f>
        <v/>
      </c>
      <c r="CE27" s="132"/>
      <c r="CF27" s="129" t="str">
        <f>IF(入力シート!$D17&gt;=100000000,RIGHT(INT(入力シート!$D17/100000000),1),"")</f>
        <v/>
      </c>
      <c r="CG27" s="130"/>
      <c r="CH27" s="131" t="str">
        <f>IF(入力シート!$D17&gt;=10000000,RIGHT(INT(入力シート!$D17/10000000),1),"")</f>
        <v/>
      </c>
      <c r="CI27" s="130"/>
      <c r="CJ27" s="131" t="str">
        <f>IF(入力シート!$D17&gt;=1000000,RIGHT(INT(入力シート!$D17/1000000),1),"")</f>
        <v/>
      </c>
      <c r="CK27" s="132"/>
      <c r="CL27" s="129" t="str">
        <f>IF(入力シート!$D17&gt;=100000,RIGHT(INT(入力シート!$D17/100000),1),"")</f>
        <v/>
      </c>
      <c r="CM27" s="130"/>
      <c r="CN27" s="131" t="str">
        <f>IF(入力シート!$D17&gt;=10000,RIGHT(INT(入力シート!$D17/10000),1),"")</f>
        <v/>
      </c>
      <c r="CO27" s="130"/>
      <c r="CP27" s="131" t="str">
        <f>IF(入力シート!$D17&gt;=1000,RIGHT(INT(入力シート!$D17/1000),1),"")</f>
        <v/>
      </c>
      <c r="CQ27" s="132"/>
      <c r="CR27" s="129" t="str">
        <f>IF(入力シート!$D17&gt;=100,RIGHT(INT(入力シート!$D17/100),1),"")</f>
        <v/>
      </c>
      <c r="CS27" s="130"/>
      <c r="CT27" s="131" t="str">
        <f>IF(入力シート!$D17&gt;=10,RIGHT(INT(入力シート!$D17/10),1),"")</f>
        <v/>
      </c>
      <c r="CU27" s="130"/>
      <c r="CV27" s="131" t="str">
        <f>IF(入力シート!$D17&gt;=1,RIGHT(入力シート!$D17,1),"")</f>
        <v/>
      </c>
      <c r="CW27" s="132"/>
      <c r="CX27" s="11"/>
      <c r="CY27" s="11"/>
      <c r="CZ27" s="11"/>
      <c r="DA27" s="11"/>
      <c r="DB27" s="11"/>
      <c r="DC27" s="11"/>
      <c r="DD27" s="11"/>
    </row>
    <row r="28" spans="1:108" ht="34.5" customHeight="1" thickBot="1" x14ac:dyDescent="0.25">
      <c r="A28" s="11"/>
      <c r="B28" s="51"/>
      <c r="C28" s="138" t="s">
        <v>20</v>
      </c>
      <c r="D28" s="138"/>
      <c r="E28" s="138"/>
      <c r="F28" s="138"/>
      <c r="G28" s="138"/>
      <c r="H28" s="138"/>
      <c r="I28" s="52"/>
      <c r="J28" s="40">
        <v>0</v>
      </c>
      <c r="K28" s="41">
        <v>5</v>
      </c>
      <c r="L28" s="134" t="str">
        <f>IF(入力シート!$D18&gt;=10000000000,INT(入力シート!$D18/10000000000),"")</f>
        <v/>
      </c>
      <c r="M28" s="135"/>
      <c r="N28" s="136" t="str">
        <f>IF(入力シート!$D18&gt;=1000000000,RIGHT(INT(入力シート!$D18/1000000000),1),"")</f>
        <v/>
      </c>
      <c r="O28" s="139"/>
      <c r="P28" s="134" t="str">
        <f>IF(入力シート!$D18&gt;=100000000,RIGHT(INT(入力シート!$D18/100000000),1),"")</f>
        <v/>
      </c>
      <c r="Q28" s="135"/>
      <c r="R28" s="136" t="str">
        <f>IF(入力シート!$D18&gt;=10000000,RIGHT(INT(入力シート!$D18/10000000),1),"")</f>
        <v/>
      </c>
      <c r="S28" s="135"/>
      <c r="T28" s="136" t="str">
        <f>IF(入力シート!$D18&gt;=1000000,RIGHT(INT(入力シート!$D18/1000000),1),"")</f>
        <v/>
      </c>
      <c r="U28" s="139"/>
      <c r="V28" s="134" t="str">
        <f>IF(入力シート!$D18&gt;=100000,RIGHT(INT(入力シート!$D18/100000),1),"")</f>
        <v/>
      </c>
      <c r="W28" s="135"/>
      <c r="X28" s="136" t="str">
        <f>IF(入力シート!$D18&gt;=10000,RIGHT(INT(入力シート!$D18/10000),1),"")</f>
        <v/>
      </c>
      <c r="Y28" s="135"/>
      <c r="Z28" s="136" t="str">
        <f>IF(入力シート!$D18&gt;=1000,RIGHT(INT(入力シート!$D18/1000),1),"")</f>
        <v/>
      </c>
      <c r="AA28" s="139"/>
      <c r="AB28" s="134" t="str">
        <f>IF(入力シート!$D18&gt;=100,RIGHT(INT(入力シート!$D18/100),1),"")</f>
        <v/>
      </c>
      <c r="AC28" s="135"/>
      <c r="AD28" s="136" t="str">
        <f>IF(入力シート!$D18&gt;=10,RIGHT(INT(入力シート!$D18/10),1),"")</f>
        <v/>
      </c>
      <c r="AE28" s="135"/>
      <c r="AF28" s="136" t="str">
        <f>IF(入力シート!$D18&gt;=1,RIGHT(入力シート!$D18,1),"")</f>
        <v/>
      </c>
      <c r="AG28" s="137"/>
      <c r="AH28" s="12"/>
      <c r="AI28" s="10"/>
      <c r="AJ28" s="51"/>
      <c r="AK28" s="138" t="s">
        <v>20</v>
      </c>
      <c r="AL28" s="138"/>
      <c r="AM28" s="138"/>
      <c r="AN28" s="138"/>
      <c r="AO28" s="138"/>
      <c r="AP28" s="138"/>
      <c r="AQ28" s="52"/>
      <c r="AR28" s="40">
        <v>0</v>
      </c>
      <c r="AS28" s="41">
        <v>5</v>
      </c>
      <c r="AT28" s="134" t="str">
        <f>IF(入力シート!$D18&gt;=10000000000,INT(入力シート!$D18/10000000000),"")</f>
        <v/>
      </c>
      <c r="AU28" s="135"/>
      <c r="AV28" s="136" t="str">
        <f>IF(入力シート!$D18&gt;=1000000000,RIGHT(INT(入力シート!$D18/1000000000),1),"")</f>
        <v/>
      </c>
      <c r="AW28" s="139"/>
      <c r="AX28" s="134" t="str">
        <f>IF(入力シート!$D18&gt;=100000000,RIGHT(INT(入力シート!$D18/100000000),1),"")</f>
        <v/>
      </c>
      <c r="AY28" s="135"/>
      <c r="AZ28" s="136" t="str">
        <f>IF(入力シート!$D18&gt;=10000000,RIGHT(INT(入力シート!$D18/10000000),1),"")</f>
        <v/>
      </c>
      <c r="BA28" s="135"/>
      <c r="BB28" s="136" t="str">
        <f>IF(入力シート!$D18&gt;=1000000,RIGHT(INT(入力シート!$D18/1000000),1),"")</f>
        <v/>
      </c>
      <c r="BC28" s="139"/>
      <c r="BD28" s="134" t="str">
        <f>IF(入力シート!$D18&gt;=100000,RIGHT(INT(入力シート!$D18/100000),1),"")</f>
        <v/>
      </c>
      <c r="BE28" s="135"/>
      <c r="BF28" s="136" t="str">
        <f>IF(入力シート!$D18&gt;=10000,RIGHT(INT(入力シート!$D18/10000),1),"")</f>
        <v/>
      </c>
      <c r="BG28" s="135"/>
      <c r="BH28" s="136" t="str">
        <f>IF(入力シート!$D18&gt;=1000,RIGHT(INT(入力シート!$D18/1000),1),"")</f>
        <v/>
      </c>
      <c r="BI28" s="139"/>
      <c r="BJ28" s="134" t="str">
        <f>IF(入力シート!$D18&gt;=100,RIGHT(INT(入力シート!$D18/100),1),"")</f>
        <v/>
      </c>
      <c r="BK28" s="135"/>
      <c r="BL28" s="136" t="str">
        <f>IF(入力シート!$D18&gt;=10,RIGHT(INT(入力シート!$D18/10),1),"")</f>
        <v/>
      </c>
      <c r="BM28" s="135"/>
      <c r="BN28" s="136" t="str">
        <f>IF(入力シート!$D18&gt;=1,RIGHT(入力シート!$D18,1),"")</f>
        <v/>
      </c>
      <c r="BO28" s="137"/>
      <c r="BP28" s="12"/>
      <c r="BQ28" s="10"/>
      <c r="BR28" s="51"/>
      <c r="BS28" s="138" t="s">
        <v>20</v>
      </c>
      <c r="BT28" s="138"/>
      <c r="BU28" s="138"/>
      <c r="BV28" s="138"/>
      <c r="BW28" s="138"/>
      <c r="BX28" s="138"/>
      <c r="BY28" s="52"/>
      <c r="BZ28" s="40">
        <v>0</v>
      </c>
      <c r="CA28" s="41">
        <v>5</v>
      </c>
      <c r="CB28" s="134" t="str">
        <f>IF(入力シート!$D18&gt;=10000000000,INT(入力シート!$D18/10000000000),"")</f>
        <v/>
      </c>
      <c r="CC28" s="135"/>
      <c r="CD28" s="136" t="str">
        <f>IF(入力シート!$D18&gt;=1000000000,RIGHT(INT(入力シート!$D18/1000000000),1),"")</f>
        <v/>
      </c>
      <c r="CE28" s="139"/>
      <c r="CF28" s="134" t="str">
        <f>IF(入力シート!$D18&gt;=100000000,RIGHT(INT(入力シート!$D18/100000000),1),"")</f>
        <v/>
      </c>
      <c r="CG28" s="135"/>
      <c r="CH28" s="136" t="str">
        <f>IF(入力シート!$D18&gt;=10000000,RIGHT(INT(入力シート!$D18/10000000),1),"")</f>
        <v/>
      </c>
      <c r="CI28" s="135"/>
      <c r="CJ28" s="136" t="str">
        <f>IF(入力シート!$D18&gt;=1000000,RIGHT(INT(入力シート!$D18/1000000),1),"")</f>
        <v/>
      </c>
      <c r="CK28" s="139"/>
      <c r="CL28" s="134" t="str">
        <f>IF(入力シート!$D18&gt;=100000,RIGHT(INT(入力シート!$D18/100000),1),"")</f>
        <v/>
      </c>
      <c r="CM28" s="135"/>
      <c r="CN28" s="136" t="str">
        <f>IF(入力シート!$D18&gt;=10000,RIGHT(INT(入力シート!$D18/10000),1),"")</f>
        <v/>
      </c>
      <c r="CO28" s="135"/>
      <c r="CP28" s="136" t="str">
        <f>IF(入力シート!$D18&gt;=1000,RIGHT(INT(入力シート!$D18/1000),1),"")</f>
        <v/>
      </c>
      <c r="CQ28" s="139"/>
      <c r="CR28" s="134" t="str">
        <f>IF(入力シート!$D18&gt;=100,RIGHT(INT(入力シート!$D18/100),1),"")</f>
        <v/>
      </c>
      <c r="CS28" s="135"/>
      <c r="CT28" s="136" t="str">
        <f>IF(入力シート!$D18&gt;=10,RIGHT(INT(入力シート!$D18/10),1),"")</f>
        <v/>
      </c>
      <c r="CU28" s="135"/>
      <c r="CV28" s="136" t="str">
        <f>IF(入力シート!$D18&gt;=1,RIGHT(入力シート!$D18,1),"")</f>
        <v/>
      </c>
      <c r="CW28" s="137"/>
      <c r="CX28" s="11"/>
      <c r="CY28" s="11"/>
      <c r="CZ28" s="11"/>
      <c r="DA28" s="11"/>
      <c r="DB28" s="11"/>
      <c r="DC28" s="11"/>
      <c r="DD28" s="11"/>
    </row>
    <row r="29" spans="1:108" ht="27" customHeight="1" x14ac:dyDescent="0.2">
      <c r="A29" s="11"/>
      <c r="B29" s="140" t="s">
        <v>28</v>
      </c>
      <c r="C29" s="141"/>
      <c r="D29" s="141"/>
      <c r="E29" s="141"/>
      <c r="F29" s="142"/>
      <c r="G29" s="174">
        <f>入力シート!$D$19</f>
        <v>0</v>
      </c>
      <c r="H29" s="175"/>
      <c r="I29" s="175"/>
      <c r="J29" s="175"/>
      <c r="K29" s="62" t="s">
        <v>31</v>
      </c>
      <c r="L29" s="143">
        <f>入力シート!$D$19</f>
        <v>0</v>
      </c>
      <c r="M29" s="143"/>
      <c r="N29" s="62" t="s">
        <v>30</v>
      </c>
      <c r="O29" s="144">
        <f>入力シート!$D$19</f>
        <v>0</v>
      </c>
      <c r="P29" s="144"/>
      <c r="Q29" s="61" t="s">
        <v>29</v>
      </c>
      <c r="R29" s="35"/>
      <c r="S29" s="145" t="s">
        <v>27</v>
      </c>
      <c r="T29" s="146"/>
      <c r="U29" s="165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7"/>
      <c r="AH29" s="12"/>
      <c r="AI29" s="10"/>
      <c r="AJ29" s="140" t="s">
        <v>28</v>
      </c>
      <c r="AK29" s="141"/>
      <c r="AL29" s="141"/>
      <c r="AM29" s="141"/>
      <c r="AN29" s="142"/>
      <c r="AO29" s="174">
        <f>入力シート!$D$19</f>
        <v>0</v>
      </c>
      <c r="AP29" s="175"/>
      <c r="AQ29" s="175"/>
      <c r="AR29" s="175"/>
      <c r="AS29" s="62" t="s">
        <v>31</v>
      </c>
      <c r="AT29" s="143">
        <f>入力シート!$D$19</f>
        <v>0</v>
      </c>
      <c r="AU29" s="143"/>
      <c r="AV29" s="62" t="s">
        <v>30</v>
      </c>
      <c r="AW29" s="144">
        <f>入力シート!$D$19</f>
        <v>0</v>
      </c>
      <c r="AX29" s="144"/>
      <c r="AY29" s="61" t="s">
        <v>29</v>
      </c>
      <c r="AZ29" s="35"/>
      <c r="BA29" s="145" t="s">
        <v>27</v>
      </c>
      <c r="BB29" s="146"/>
      <c r="BC29" s="165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7"/>
      <c r="BP29" s="12"/>
      <c r="BQ29" s="10"/>
      <c r="BR29" s="140" t="s">
        <v>28</v>
      </c>
      <c r="BS29" s="141"/>
      <c r="BT29" s="141"/>
      <c r="BU29" s="141"/>
      <c r="BV29" s="142"/>
      <c r="BW29" s="174">
        <f>入力シート!$D$19</f>
        <v>0</v>
      </c>
      <c r="BX29" s="175"/>
      <c r="BY29" s="175"/>
      <c r="BZ29" s="175"/>
      <c r="CA29" s="62" t="s">
        <v>31</v>
      </c>
      <c r="CB29" s="143">
        <f>入力シート!$D$19</f>
        <v>0</v>
      </c>
      <c r="CC29" s="143"/>
      <c r="CD29" s="62" t="s">
        <v>30</v>
      </c>
      <c r="CE29" s="144">
        <f>入力シート!$D$19</f>
        <v>0</v>
      </c>
      <c r="CF29" s="144"/>
      <c r="CG29" s="61" t="s">
        <v>29</v>
      </c>
      <c r="CH29" s="35"/>
      <c r="CI29" s="145" t="s">
        <v>27</v>
      </c>
      <c r="CJ29" s="146"/>
      <c r="CK29" s="165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7"/>
      <c r="CX29" s="11"/>
      <c r="CY29" s="11"/>
      <c r="CZ29" s="11"/>
      <c r="DA29" s="11"/>
      <c r="DB29" s="11"/>
      <c r="DC29" s="11"/>
      <c r="DD29" s="11"/>
    </row>
    <row r="30" spans="1:108" ht="21" customHeight="1" x14ac:dyDescent="0.2">
      <c r="A30" s="11"/>
      <c r="B30" s="180" t="s">
        <v>72</v>
      </c>
      <c r="C30" s="158"/>
      <c r="D30" s="158"/>
      <c r="E30" s="158"/>
      <c r="F30" s="181"/>
      <c r="G30" s="185" t="s">
        <v>50</v>
      </c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S30" s="147"/>
      <c r="T30" s="148"/>
      <c r="U30" s="168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  <c r="AH30" s="12"/>
      <c r="AI30" s="10"/>
      <c r="AJ30" s="152" t="s">
        <v>37</v>
      </c>
      <c r="AK30" s="153"/>
      <c r="AL30" s="153"/>
      <c r="AM30" s="153"/>
      <c r="AN30" s="154"/>
      <c r="AO30" s="24"/>
      <c r="AP30" s="151"/>
      <c r="AQ30" s="151"/>
      <c r="AR30" s="151"/>
      <c r="AS30" s="151"/>
      <c r="AT30" s="151"/>
      <c r="AU30" s="151"/>
      <c r="AV30" s="151"/>
      <c r="AW30" s="151"/>
      <c r="AX30" s="21"/>
      <c r="AY30" s="90" t="s">
        <v>38</v>
      </c>
      <c r="AZ30" s="91"/>
      <c r="BA30" s="147"/>
      <c r="BB30" s="148"/>
      <c r="BC30" s="168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70"/>
      <c r="BP30" s="12"/>
      <c r="BQ30" s="10"/>
      <c r="BR30" s="158"/>
      <c r="BS30" s="158"/>
      <c r="BT30" s="158"/>
      <c r="BU30" s="158"/>
      <c r="BV30" s="158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1"/>
      <c r="CI30" s="147"/>
      <c r="CJ30" s="148"/>
      <c r="CK30" s="168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70"/>
      <c r="CX30" s="11"/>
      <c r="CY30" s="11"/>
      <c r="CZ30" s="11"/>
      <c r="DA30" s="11"/>
      <c r="DB30" s="11"/>
      <c r="DC30" s="11"/>
      <c r="DD30" s="11"/>
    </row>
    <row r="31" spans="1:108" ht="21" customHeight="1" x14ac:dyDescent="0.2">
      <c r="A31" s="11"/>
      <c r="B31" s="182"/>
      <c r="C31" s="183"/>
      <c r="D31" s="183"/>
      <c r="E31" s="183"/>
      <c r="F31" s="184"/>
      <c r="G31" s="162" t="s">
        <v>49</v>
      </c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4"/>
      <c r="S31" s="147"/>
      <c r="T31" s="148"/>
      <c r="U31" s="168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70"/>
      <c r="AH31" s="12"/>
      <c r="AI31" s="10"/>
      <c r="AJ31" s="155"/>
      <c r="AK31" s="156"/>
      <c r="AL31" s="156"/>
      <c r="AM31" s="156"/>
      <c r="AN31" s="157"/>
      <c r="AO31" s="24"/>
      <c r="AP31" s="151"/>
      <c r="AQ31" s="151"/>
      <c r="AR31" s="151"/>
      <c r="AS31" s="151"/>
      <c r="AT31" s="151"/>
      <c r="AU31" s="151"/>
      <c r="AV31" s="151"/>
      <c r="AW31" s="151"/>
      <c r="AX31" s="21"/>
      <c r="AY31" s="90" t="s">
        <v>26</v>
      </c>
      <c r="AZ31" s="91"/>
      <c r="BA31" s="147"/>
      <c r="BB31" s="148"/>
      <c r="BC31" s="168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70"/>
      <c r="BP31" s="12"/>
      <c r="BQ31" s="10"/>
      <c r="BR31" s="159"/>
      <c r="BS31" s="159"/>
      <c r="BT31" s="159"/>
      <c r="BU31" s="159"/>
      <c r="BV31" s="159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8"/>
      <c r="CI31" s="147"/>
      <c r="CJ31" s="148"/>
      <c r="CK31" s="168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70"/>
      <c r="CX31" s="11"/>
      <c r="CY31" s="11"/>
      <c r="CZ31" s="11"/>
      <c r="DA31" s="11"/>
      <c r="DB31" s="11"/>
      <c r="DC31" s="11"/>
      <c r="DD31" s="11"/>
    </row>
    <row r="32" spans="1:108" ht="63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4"/>
      <c r="S32" s="149"/>
      <c r="T32" s="150"/>
      <c r="U32" s="171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72"/>
      <c r="AH32" s="12"/>
      <c r="AI32" s="10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4"/>
      <c r="BA32" s="149"/>
      <c r="BB32" s="150"/>
      <c r="BC32" s="171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72"/>
      <c r="BP32" s="12"/>
      <c r="BQ32" s="10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4"/>
      <c r="CI32" s="149"/>
      <c r="CJ32" s="150"/>
      <c r="CK32" s="171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72"/>
      <c r="CX32" s="11"/>
      <c r="CY32" s="11"/>
      <c r="CZ32" s="11"/>
      <c r="DA32" s="11"/>
      <c r="DB32" s="11"/>
      <c r="DC32" s="11"/>
      <c r="DD32" s="11"/>
    </row>
    <row r="33" spans="1:110" ht="19.5" customHeight="1" x14ac:dyDescent="0.2">
      <c r="A33" s="11"/>
      <c r="B33" s="179" t="s">
        <v>33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1"/>
      <c r="T33" s="11"/>
      <c r="U33" s="11"/>
      <c r="V33" s="176" t="s">
        <v>32</v>
      </c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1"/>
      <c r="AH33" s="12"/>
      <c r="AI33" s="10"/>
      <c r="AJ33" s="179" t="s">
        <v>39</v>
      </c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1"/>
      <c r="BB33" s="11"/>
      <c r="BC33" s="11"/>
      <c r="BD33" s="176" t="s">
        <v>40</v>
      </c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1"/>
      <c r="BP33" s="12"/>
      <c r="BQ33" s="10"/>
      <c r="BR33" s="179" t="s">
        <v>41</v>
      </c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1"/>
      <c r="CJ33" s="11"/>
      <c r="CK33" s="11"/>
      <c r="CL33" s="176" t="s">
        <v>42</v>
      </c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1"/>
      <c r="CX33" s="11"/>
      <c r="CY33" s="11"/>
      <c r="CZ33" s="11"/>
      <c r="DA33" s="11"/>
      <c r="DB33" s="11"/>
      <c r="DC33" s="11"/>
      <c r="DD33" s="11"/>
    </row>
    <row r="34" spans="1:110" s="11" customFormat="1" ht="27" customHeight="1" x14ac:dyDescent="0.2">
      <c r="V34" s="53"/>
      <c r="AH34" s="12"/>
      <c r="AI34" s="10"/>
      <c r="BP34" s="12"/>
      <c r="BQ34" s="10"/>
      <c r="BR34" s="173" t="s">
        <v>71</v>
      </c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DF34" s="1"/>
    </row>
  </sheetData>
  <sheetProtection algorithmName="SHA-512" hashValue="OtbtvRWyiggqicqjq2rquyltizFAanrPFWC1DFJL3NsbKv/XtiRJLh+rVQYJ1h4OENaHTkF2x9yr4hMW0p1CXQ==" saltValue="CDI3Q4rK3lx3JuxbKcfhGQ==" spinCount="100000" sheet="1" objects="1" scenarios="1"/>
  <mergeCells count="359">
    <mergeCell ref="AJ20:AM20"/>
    <mergeCell ref="BR20:BU20"/>
    <mergeCell ref="B22:D22"/>
    <mergeCell ref="K22:M22"/>
    <mergeCell ref="AJ22:AL22"/>
    <mergeCell ref="AS22:AU22"/>
    <mergeCell ref="BR22:BT22"/>
    <mergeCell ref="CA22:CC22"/>
    <mergeCell ref="E22:F22"/>
    <mergeCell ref="H22:I22"/>
    <mergeCell ref="N22:O22"/>
    <mergeCell ref="Q22:R22"/>
    <mergeCell ref="D21:Q21"/>
    <mergeCell ref="W21:AD21"/>
    <mergeCell ref="AL21:AY21"/>
    <mergeCell ref="BT13:CV13"/>
    <mergeCell ref="BT14:CV14"/>
    <mergeCell ref="BT15:CT15"/>
    <mergeCell ref="CU15:CV15"/>
    <mergeCell ref="BT16:CT16"/>
    <mergeCell ref="CU16:CV16"/>
    <mergeCell ref="BR34:CW34"/>
    <mergeCell ref="G29:J29"/>
    <mergeCell ref="AO29:AR29"/>
    <mergeCell ref="BW29:BZ29"/>
    <mergeCell ref="CL33:CV33"/>
    <mergeCell ref="AY31:AZ31"/>
    <mergeCell ref="BW31:CH31"/>
    <mergeCell ref="B33:R33"/>
    <mergeCell ref="V33:AF33"/>
    <mergeCell ref="AJ33:AZ33"/>
    <mergeCell ref="BD33:BN33"/>
    <mergeCell ref="BR33:CH33"/>
    <mergeCell ref="CE29:CF29"/>
    <mergeCell ref="CI29:CJ32"/>
    <mergeCell ref="CK29:CW32"/>
    <mergeCell ref="B30:F31"/>
    <mergeCell ref="G30:R30"/>
    <mergeCell ref="B20:E20"/>
    <mergeCell ref="AJ30:AN31"/>
    <mergeCell ref="AY30:AZ30"/>
    <mergeCell ref="BR30:BV31"/>
    <mergeCell ref="BW30:CH30"/>
    <mergeCell ref="G31:R31"/>
    <mergeCell ref="BA29:BB32"/>
    <mergeCell ref="BC29:BO32"/>
    <mergeCell ref="BR29:BV29"/>
    <mergeCell ref="CB29:CC29"/>
    <mergeCell ref="U29:AG32"/>
    <mergeCell ref="AJ29:AN29"/>
    <mergeCell ref="AT29:AU29"/>
    <mergeCell ref="AW29:AX29"/>
    <mergeCell ref="B29:F29"/>
    <mergeCell ref="L29:M29"/>
    <mergeCell ref="O29:P29"/>
    <mergeCell ref="S29:T32"/>
    <mergeCell ref="AP30:AW30"/>
    <mergeCell ref="AP31:AW31"/>
    <mergeCell ref="CL28:CM28"/>
    <mergeCell ref="CN28:CO28"/>
    <mergeCell ref="CP28:CQ28"/>
    <mergeCell ref="BD28:BE28"/>
    <mergeCell ref="BF28:BG28"/>
    <mergeCell ref="BH28:BI28"/>
    <mergeCell ref="BJ28:BK28"/>
    <mergeCell ref="BL28:BM28"/>
    <mergeCell ref="BN28:BO28"/>
    <mergeCell ref="AK28:AP28"/>
    <mergeCell ref="AT28:AU28"/>
    <mergeCell ref="AV28:AW28"/>
    <mergeCell ref="AX28:AY28"/>
    <mergeCell ref="AZ28:BA28"/>
    <mergeCell ref="BB28:BC28"/>
    <mergeCell ref="V28:W28"/>
    <mergeCell ref="X28:Y28"/>
    <mergeCell ref="Z28:AA28"/>
    <mergeCell ref="CR28:CS28"/>
    <mergeCell ref="CT28:CU28"/>
    <mergeCell ref="CV28:CW28"/>
    <mergeCell ref="BS28:BX28"/>
    <mergeCell ref="CB28:CC28"/>
    <mergeCell ref="CD28:CE28"/>
    <mergeCell ref="CF28:CG28"/>
    <mergeCell ref="CH28:CI28"/>
    <mergeCell ref="CJ28:CK28"/>
    <mergeCell ref="AB28:AC28"/>
    <mergeCell ref="AD28:AE28"/>
    <mergeCell ref="AF28:AG28"/>
    <mergeCell ref="C28:H28"/>
    <mergeCell ref="L28:M28"/>
    <mergeCell ref="N28:O28"/>
    <mergeCell ref="P28:Q28"/>
    <mergeCell ref="R28:S28"/>
    <mergeCell ref="T28:U28"/>
    <mergeCell ref="CL27:CM27"/>
    <mergeCell ref="CN27:CO27"/>
    <mergeCell ref="CP27:CQ27"/>
    <mergeCell ref="CR27:CS27"/>
    <mergeCell ref="CT27:CU27"/>
    <mergeCell ref="CV27:CW27"/>
    <mergeCell ref="BS27:BX27"/>
    <mergeCell ref="CB27:CC27"/>
    <mergeCell ref="CD27:CE27"/>
    <mergeCell ref="CF27:CG27"/>
    <mergeCell ref="CH27:CI27"/>
    <mergeCell ref="CJ27:CK27"/>
    <mergeCell ref="C27:H27"/>
    <mergeCell ref="L27:M27"/>
    <mergeCell ref="N27:O27"/>
    <mergeCell ref="P27:Q27"/>
    <mergeCell ref="R27:S27"/>
    <mergeCell ref="T27:U27"/>
    <mergeCell ref="BD27:BE27"/>
    <mergeCell ref="BF27:BG27"/>
    <mergeCell ref="BH27:BI27"/>
    <mergeCell ref="AK27:AP27"/>
    <mergeCell ref="AT27:AU27"/>
    <mergeCell ref="AV27:AW27"/>
    <mergeCell ref="AX27:AY27"/>
    <mergeCell ref="AZ27:BA27"/>
    <mergeCell ref="BB27:BC27"/>
    <mergeCell ref="CD26:CE26"/>
    <mergeCell ref="CF26:CG26"/>
    <mergeCell ref="CH26:CI26"/>
    <mergeCell ref="CJ26:CK26"/>
    <mergeCell ref="V27:W27"/>
    <mergeCell ref="X27:Y27"/>
    <mergeCell ref="Z27:AA27"/>
    <mergeCell ref="AB27:AC27"/>
    <mergeCell ref="AD27:AE27"/>
    <mergeCell ref="AF27:AG27"/>
    <mergeCell ref="BJ27:BK27"/>
    <mergeCell ref="BL27:BM27"/>
    <mergeCell ref="BN27:BO27"/>
    <mergeCell ref="C26:H26"/>
    <mergeCell ref="L26:M26"/>
    <mergeCell ref="N26:O26"/>
    <mergeCell ref="P26:Q26"/>
    <mergeCell ref="R26:S26"/>
    <mergeCell ref="T26:U26"/>
    <mergeCell ref="BD26:BE26"/>
    <mergeCell ref="BF26:BG26"/>
    <mergeCell ref="BH26:BI26"/>
    <mergeCell ref="AK26:AP26"/>
    <mergeCell ref="AT26:AU26"/>
    <mergeCell ref="AV26:AW26"/>
    <mergeCell ref="AX26:AY26"/>
    <mergeCell ref="AZ26:BA26"/>
    <mergeCell ref="BB26:BC26"/>
    <mergeCell ref="CV25:CW25"/>
    <mergeCell ref="BS25:BX25"/>
    <mergeCell ref="CB25:CC25"/>
    <mergeCell ref="CD25:CE25"/>
    <mergeCell ref="CF25:CG25"/>
    <mergeCell ref="CH25:CI25"/>
    <mergeCell ref="CJ25:CK25"/>
    <mergeCell ref="V26:W26"/>
    <mergeCell ref="X26:Y26"/>
    <mergeCell ref="Z26:AA26"/>
    <mergeCell ref="AB26:AC26"/>
    <mergeCell ref="AD26:AE26"/>
    <mergeCell ref="AF26:AG26"/>
    <mergeCell ref="BJ26:BK26"/>
    <mergeCell ref="BL26:BM26"/>
    <mergeCell ref="BN26:BO26"/>
    <mergeCell ref="CL26:CM26"/>
    <mergeCell ref="CN26:CO26"/>
    <mergeCell ref="CP26:CQ26"/>
    <mergeCell ref="CR26:CS26"/>
    <mergeCell ref="CT26:CU26"/>
    <mergeCell ref="CV26:CW26"/>
    <mergeCell ref="BS26:BX26"/>
    <mergeCell ref="CB26:CC26"/>
    <mergeCell ref="Z24:AA24"/>
    <mergeCell ref="AB24:AC24"/>
    <mergeCell ref="AD24:AE24"/>
    <mergeCell ref="AF24:AG24"/>
    <mergeCell ref="AK24:AP24"/>
    <mergeCell ref="AT24:AU24"/>
    <mergeCell ref="CJ24:CK24"/>
    <mergeCell ref="CL24:CM24"/>
    <mergeCell ref="CN24:CO24"/>
    <mergeCell ref="BH24:BI24"/>
    <mergeCell ref="BJ24:BK24"/>
    <mergeCell ref="BL24:BM24"/>
    <mergeCell ref="BN24:BO24"/>
    <mergeCell ref="BS24:BX24"/>
    <mergeCell ref="CB24:CC24"/>
    <mergeCell ref="AF25:AG25"/>
    <mergeCell ref="BD25:BE25"/>
    <mergeCell ref="BF25:BG25"/>
    <mergeCell ref="BH25:BI25"/>
    <mergeCell ref="BJ25:BK25"/>
    <mergeCell ref="CP24:CQ24"/>
    <mergeCell ref="CR24:CS24"/>
    <mergeCell ref="CT24:CU24"/>
    <mergeCell ref="BF24:BG24"/>
    <mergeCell ref="BL25:BM25"/>
    <mergeCell ref="BN25:BO25"/>
    <mergeCell ref="AK25:AP25"/>
    <mergeCell ref="AT25:AU25"/>
    <mergeCell ref="AV25:AW25"/>
    <mergeCell ref="AX25:AY25"/>
    <mergeCell ref="AZ25:BA25"/>
    <mergeCell ref="BB25:BC25"/>
    <mergeCell ref="CL25:CM25"/>
    <mergeCell ref="CN25:CO25"/>
    <mergeCell ref="CP25:CQ25"/>
    <mergeCell ref="CR25:CS25"/>
    <mergeCell ref="CT25:CU25"/>
    <mergeCell ref="CD23:CE23"/>
    <mergeCell ref="CF23:CG23"/>
    <mergeCell ref="AX23:AY23"/>
    <mergeCell ref="AZ23:BA23"/>
    <mergeCell ref="CV24:CW24"/>
    <mergeCell ref="C25:H25"/>
    <mergeCell ref="L25:M25"/>
    <mergeCell ref="N25:O25"/>
    <mergeCell ref="P25:Q25"/>
    <mergeCell ref="R25:S25"/>
    <mergeCell ref="T25:U25"/>
    <mergeCell ref="CD24:CE24"/>
    <mergeCell ref="CF24:CG24"/>
    <mergeCell ref="CH24:CI24"/>
    <mergeCell ref="AV24:AW24"/>
    <mergeCell ref="AX24:AY24"/>
    <mergeCell ref="AZ24:BA24"/>
    <mergeCell ref="BB24:BC24"/>
    <mergeCell ref="BD24:BE24"/>
    <mergeCell ref="V25:W25"/>
    <mergeCell ref="X25:Y25"/>
    <mergeCell ref="Z25:AA25"/>
    <mergeCell ref="AB25:AC25"/>
    <mergeCell ref="AD25:AE25"/>
    <mergeCell ref="AD23:AE23"/>
    <mergeCell ref="AF23:AG23"/>
    <mergeCell ref="AT23:AU23"/>
    <mergeCell ref="AV23:AW23"/>
    <mergeCell ref="CT23:CU23"/>
    <mergeCell ref="CV23:CW23"/>
    <mergeCell ref="C24:H24"/>
    <mergeCell ref="L24:M24"/>
    <mergeCell ref="N24:O24"/>
    <mergeCell ref="P24:Q24"/>
    <mergeCell ref="R24:S24"/>
    <mergeCell ref="T24:U24"/>
    <mergeCell ref="V24:W24"/>
    <mergeCell ref="X24:Y24"/>
    <mergeCell ref="CH23:CI23"/>
    <mergeCell ref="CJ23:CK23"/>
    <mergeCell ref="CL23:CM23"/>
    <mergeCell ref="CN23:CO23"/>
    <mergeCell ref="CP23:CQ23"/>
    <mergeCell ref="CR23:CS23"/>
    <mergeCell ref="BJ23:BK23"/>
    <mergeCell ref="BL23:BM23"/>
    <mergeCell ref="BN23:BO23"/>
    <mergeCell ref="CB23:CC23"/>
    <mergeCell ref="CD22:CE22"/>
    <mergeCell ref="CG22:CH22"/>
    <mergeCell ref="CS22:CV22"/>
    <mergeCell ref="L23:M23"/>
    <mergeCell ref="N23:O23"/>
    <mergeCell ref="P23:Q23"/>
    <mergeCell ref="R23:S23"/>
    <mergeCell ref="T23:U23"/>
    <mergeCell ref="V23:W23"/>
    <mergeCell ref="X23:Y23"/>
    <mergeCell ref="AY22:AZ22"/>
    <mergeCell ref="BK22:BN22"/>
    <mergeCell ref="BU22:BV22"/>
    <mergeCell ref="BX22:BY22"/>
    <mergeCell ref="AC22:AF22"/>
    <mergeCell ref="AM22:AN22"/>
    <mergeCell ref="AP22:AQ22"/>
    <mergeCell ref="AV22:AW22"/>
    <mergeCell ref="BB23:BC23"/>
    <mergeCell ref="BD23:BE23"/>
    <mergeCell ref="BF23:BG23"/>
    <mergeCell ref="BH23:BI23"/>
    <mergeCell ref="Z23:AA23"/>
    <mergeCell ref="AB23:AC23"/>
    <mergeCell ref="C10:AF10"/>
    <mergeCell ref="AK10:BN10"/>
    <mergeCell ref="B19:E19"/>
    <mergeCell ref="I19:U19"/>
    <mergeCell ref="C17:AF17"/>
    <mergeCell ref="C18:AF18"/>
    <mergeCell ref="AK12:BN12"/>
    <mergeCell ref="AK17:BN17"/>
    <mergeCell ref="AK18:BN18"/>
    <mergeCell ref="D13:AF13"/>
    <mergeCell ref="D14:AF14"/>
    <mergeCell ref="AE15:AF15"/>
    <mergeCell ref="D15:AD15"/>
    <mergeCell ref="AE16:AF16"/>
    <mergeCell ref="D16:AD16"/>
    <mergeCell ref="AL13:BN13"/>
    <mergeCell ref="AL14:BN14"/>
    <mergeCell ref="BM16:BN16"/>
    <mergeCell ref="BS10:CV10"/>
    <mergeCell ref="BE21:BL21"/>
    <mergeCell ref="BT21:CG21"/>
    <mergeCell ref="CM21:CT21"/>
    <mergeCell ref="BR19:BU19"/>
    <mergeCell ref="BY19:CK19"/>
    <mergeCell ref="CP19:CV19"/>
    <mergeCell ref="Y20:AG20"/>
    <mergeCell ref="BG20:BO20"/>
    <mergeCell ref="CO20:CW20"/>
    <mergeCell ref="Z19:AF19"/>
    <mergeCell ref="AJ19:AM19"/>
    <mergeCell ref="AQ19:BC19"/>
    <mergeCell ref="BH19:BN19"/>
    <mergeCell ref="C12:AF12"/>
    <mergeCell ref="C11:AF11"/>
    <mergeCell ref="AK11:BN11"/>
    <mergeCell ref="BS11:CV11"/>
    <mergeCell ref="BS12:CV12"/>
    <mergeCell ref="BS17:CV17"/>
    <mergeCell ref="BS18:CV18"/>
    <mergeCell ref="AL15:BL15"/>
    <mergeCell ref="BM15:BN15"/>
    <mergeCell ref="AL16:BL16"/>
    <mergeCell ref="CC5:CU6"/>
    <mergeCell ref="C6:F6"/>
    <mergeCell ref="H6:L6"/>
    <mergeCell ref="AK6:AN6"/>
    <mergeCell ref="AP6:AT6"/>
    <mergeCell ref="BS6:BV6"/>
    <mergeCell ref="BX6:CB6"/>
    <mergeCell ref="B8:N8"/>
    <mergeCell ref="Q8:AE8"/>
    <mergeCell ref="AJ8:AV8"/>
    <mergeCell ref="AY8:BM8"/>
    <mergeCell ref="BR8:CD8"/>
    <mergeCell ref="CG8:CU8"/>
    <mergeCell ref="D7:L7"/>
    <mergeCell ref="Q7:AE7"/>
    <mergeCell ref="AL7:AT7"/>
    <mergeCell ref="AY7:BM7"/>
    <mergeCell ref="BT7:CB7"/>
    <mergeCell ref="CG7:CU7"/>
    <mergeCell ref="C9:J9"/>
    <mergeCell ref="AK9:AR9"/>
    <mergeCell ref="BS9:BZ9"/>
    <mergeCell ref="M2:T2"/>
    <mergeCell ref="U2:AG2"/>
    <mergeCell ref="B3:G3"/>
    <mergeCell ref="AJ3:AO3"/>
    <mergeCell ref="BR3:BW3"/>
    <mergeCell ref="C5:F5"/>
    <mergeCell ref="H5:L5"/>
    <mergeCell ref="M5:AE6"/>
    <mergeCell ref="AK5:AN5"/>
    <mergeCell ref="AP5:AT5"/>
    <mergeCell ref="AU5:BM6"/>
    <mergeCell ref="BS5:BV5"/>
    <mergeCell ref="BX5:CB5"/>
  </mergeCells>
  <phoneticPr fontId="1"/>
  <pageMargins left="0.19685039370078741" right="0.19685039370078741" top="0.19685039370078741" bottom="0.19685039370078741" header="0.31496062992125984" footer="0.31496062992125984"/>
  <pageSetup paperSize="9" scale="7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30</xdr:col>
                <xdr:colOff>95250</xdr:colOff>
                <xdr:row>3</xdr:row>
                <xdr:rowOff>114300</xdr:rowOff>
              </from>
              <to>
                <xdr:col>33</xdr:col>
                <xdr:colOff>12700</xdr:colOff>
                <xdr:row>5</xdr:row>
                <xdr:rowOff>165100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7" r:id="rId6">
          <objectPr defaultSize="0" autoPict="0" r:id="rId7">
            <anchor moveWithCells="1">
              <from>
                <xdr:col>18</xdr:col>
                <xdr:colOff>69850</xdr:colOff>
                <xdr:row>21</xdr:row>
                <xdr:rowOff>38100</xdr:rowOff>
              </from>
              <to>
                <xdr:col>28</xdr:col>
                <xdr:colOff>114300</xdr:colOff>
                <xdr:row>23</xdr:row>
                <xdr:rowOff>114300</xdr:rowOff>
              </to>
            </anchor>
          </objectPr>
        </oleObject>
      </mc:Choice>
      <mc:Fallback>
        <oleObject progId="Word.Document.12" shapeId="3077" r:id="rId6"/>
      </mc:Fallback>
    </mc:AlternateContent>
    <mc:AlternateContent xmlns:mc="http://schemas.openxmlformats.org/markup-compatibility/2006">
      <mc:Choice Requires="x14">
        <oleObject progId="Word.Document.12" shapeId="3082" r:id="rId8">
          <objectPr defaultSize="0" autoPict="0" r:id="rId9">
            <anchor moveWithCells="1">
              <from>
                <xdr:col>64</xdr:col>
                <xdr:colOff>76200</xdr:colOff>
                <xdr:row>3</xdr:row>
                <xdr:rowOff>114300</xdr:rowOff>
              </from>
              <to>
                <xdr:col>67</xdr:col>
                <xdr:colOff>50800</xdr:colOff>
                <xdr:row>5</xdr:row>
                <xdr:rowOff>152400</xdr:rowOff>
              </to>
            </anchor>
          </objectPr>
        </oleObject>
      </mc:Choice>
      <mc:Fallback>
        <oleObject progId="Word.Document.12" shapeId="3082" r:id="rId8"/>
      </mc:Fallback>
    </mc:AlternateContent>
    <mc:AlternateContent xmlns:mc="http://schemas.openxmlformats.org/markup-compatibility/2006">
      <mc:Choice Requires="x14">
        <oleObject progId="Word.Document.12" shapeId="3084" r:id="rId10">
          <objectPr defaultSize="0" autoPict="0" r:id="rId9">
            <anchor moveWithCells="1">
              <from>
                <xdr:col>98</xdr:col>
                <xdr:colOff>76200</xdr:colOff>
                <xdr:row>3</xdr:row>
                <xdr:rowOff>114300</xdr:rowOff>
              </from>
              <to>
                <xdr:col>101</xdr:col>
                <xdr:colOff>50800</xdr:colOff>
                <xdr:row>5</xdr:row>
                <xdr:rowOff>152400</xdr:rowOff>
              </to>
            </anchor>
          </objectPr>
        </oleObject>
      </mc:Choice>
      <mc:Fallback>
        <oleObject progId="Word.Document.12" shapeId="3084" r:id="rId10"/>
      </mc:Fallback>
    </mc:AlternateContent>
    <mc:AlternateContent xmlns:mc="http://schemas.openxmlformats.org/markup-compatibility/2006">
      <mc:Choice Requires="x14">
        <oleObject progId="Word.Document.12" shapeId="3088" r:id="rId11">
          <objectPr defaultSize="0" autoPict="0" r:id="rId7">
            <anchor moveWithCells="1">
              <from>
                <xdr:col>52</xdr:col>
                <xdr:colOff>69850</xdr:colOff>
                <xdr:row>21</xdr:row>
                <xdr:rowOff>38100</xdr:rowOff>
              </from>
              <to>
                <xdr:col>62</xdr:col>
                <xdr:colOff>114300</xdr:colOff>
                <xdr:row>23</xdr:row>
                <xdr:rowOff>114300</xdr:rowOff>
              </to>
            </anchor>
          </objectPr>
        </oleObject>
      </mc:Choice>
      <mc:Fallback>
        <oleObject progId="Word.Document.12" shapeId="3088" r:id="rId11"/>
      </mc:Fallback>
    </mc:AlternateContent>
    <mc:AlternateContent xmlns:mc="http://schemas.openxmlformats.org/markup-compatibility/2006">
      <mc:Choice Requires="x14">
        <oleObject progId="Word.Document.12" shapeId="3089" r:id="rId12">
          <objectPr defaultSize="0" autoPict="0" r:id="rId7">
            <anchor moveWithCells="1">
              <from>
                <xdr:col>86</xdr:col>
                <xdr:colOff>69850</xdr:colOff>
                <xdr:row>21</xdr:row>
                <xdr:rowOff>38100</xdr:rowOff>
              </from>
              <to>
                <xdr:col>96</xdr:col>
                <xdr:colOff>114300</xdr:colOff>
                <xdr:row>23</xdr:row>
                <xdr:rowOff>114300</xdr:rowOff>
              </to>
            </anchor>
          </objectPr>
        </oleObject>
      </mc:Choice>
      <mc:Fallback>
        <oleObject progId="Word.Document.12" shapeId="308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納付書印刷用シート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kobayashi-yoji</dc:creator>
  <cp:lastModifiedBy>的場　達也</cp:lastModifiedBy>
  <cp:lastPrinted>2025-02-28T02:57:02Z</cp:lastPrinted>
  <dcterms:created xsi:type="dcterms:W3CDTF">2018-12-21T07:54:41Z</dcterms:created>
  <dcterms:modified xsi:type="dcterms:W3CDTF">2026-04-21T04:57:13Z</dcterms:modified>
</cp:coreProperties>
</file>